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y Documents\Parcurile industriale\"/>
    </mc:Choice>
  </mc:AlternateContent>
  <bookViews>
    <workbookView xWindow="-120" yWindow="-120" windowWidth="29040" windowHeight="17640" activeTab="5"/>
  </bookViews>
  <sheets>
    <sheet name="Date generale" sheetId="1" r:id="rId1"/>
    <sheet name="Volumul vanzarilor" sheetId="6" r:id="rId2"/>
    <sheet name="Locuri de munca" sheetId="3" r:id="rId3"/>
    <sheet name="Intrari de investitii" sheetId="4" r:id="rId4"/>
    <sheet name="Impozite si taxe" sheetId="7" r:id="rId5"/>
    <sheet name="Rezidenti" sheetId="9" r:id="rId6"/>
  </sheets>
  <definedNames>
    <definedName name="_xlnm.Print_Area" localSheetId="0">'Date generale'!$A$1:$I$13</definedName>
    <definedName name="_xlnm.Print_Area" localSheetId="4">'Impozite si taxe'!$A$1:$L$31</definedName>
    <definedName name="_xlnm.Print_Area" localSheetId="3">'Intrari de investitii'!$A$1:$L$30</definedName>
    <definedName name="_xlnm.Print_Area" localSheetId="2">'Locuri de munca'!$A$1:$K$29</definedName>
    <definedName name="_xlnm.Print_Area" localSheetId="1">'Volumul vanzarilor'!$A$1:$L$31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6" l="1"/>
  <c r="D36" i="6" s="1"/>
  <c r="E36" i="6" s="1"/>
  <c r="F36" i="6" s="1"/>
  <c r="G36" i="6" s="1"/>
  <c r="H36" i="6" s="1"/>
  <c r="I36" i="6" s="1"/>
  <c r="J36" i="6" s="1"/>
  <c r="K36" i="6" s="1"/>
  <c r="C37" i="6"/>
  <c r="D37" i="6"/>
  <c r="E37" i="6" s="1"/>
  <c r="F37" i="6" s="1"/>
  <c r="G37" i="6" s="1"/>
  <c r="H37" i="6" s="1"/>
  <c r="I37" i="6" s="1"/>
  <c r="J37" i="6" s="1"/>
  <c r="K37" i="6" s="1"/>
  <c r="I13" i="1"/>
  <c r="E39" i="4"/>
  <c r="F39" i="4" s="1"/>
  <c r="G39" i="4" s="1"/>
  <c r="H39" i="4" s="1"/>
  <c r="I39" i="4" s="1"/>
  <c r="D39" i="4"/>
  <c r="C39" i="4"/>
  <c r="L5" i="4"/>
  <c r="L6" i="4"/>
  <c r="L7" i="4"/>
  <c r="L8" i="4"/>
  <c r="L9" i="4"/>
  <c r="L10" i="4"/>
  <c r="L11" i="4"/>
  <c r="L12" i="4"/>
  <c r="L13" i="4"/>
  <c r="L4" i="4"/>
  <c r="L4" i="7"/>
  <c r="L5" i="7"/>
  <c r="L6" i="7"/>
  <c r="L7" i="7"/>
  <c r="L8" i="7"/>
  <c r="L9" i="7"/>
  <c r="L10" i="7"/>
  <c r="L11" i="7"/>
  <c r="L12" i="7"/>
  <c r="L3" i="7"/>
  <c r="L3" i="6"/>
  <c r="L4" i="6"/>
  <c r="L5" i="6"/>
  <c r="L6" i="6"/>
  <c r="L7" i="6"/>
  <c r="L8" i="6"/>
  <c r="L9" i="6"/>
  <c r="L10" i="6"/>
  <c r="L11" i="6"/>
  <c r="L12" i="6"/>
  <c r="K13" i="9"/>
  <c r="C13" i="9"/>
  <c r="D13" i="9"/>
  <c r="E13" i="9"/>
  <c r="F13" i="9"/>
  <c r="G13" i="9"/>
  <c r="H13" i="9"/>
  <c r="I13" i="9"/>
  <c r="J13" i="9"/>
  <c r="B9" i="9"/>
  <c r="B12" i="9" l="1"/>
  <c r="A12" i="9"/>
  <c r="B11" i="9"/>
  <c r="A11" i="9"/>
  <c r="B10" i="9"/>
  <c r="A10" i="9"/>
  <c r="A9" i="9"/>
  <c r="B8" i="9"/>
  <c r="A8" i="9"/>
  <c r="B7" i="9"/>
  <c r="A7" i="9"/>
  <c r="B6" i="9"/>
  <c r="A6" i="9"/>
  <c r="B5" i="9"/>
  <c r="A5" i="9"/>
  <c r="B4" i="9"/>
  <c r="A4" i="9"/>
  <c r="H13" i="7" l="1"/>
  <c r="I13" i="7"/>
  <c r="J13" i="7"/>
  <c r="K13" i="7"/>
  <c r="H14" i="4"/>
  <c r="I14" i="4"/>
  <c r="J14" i="4"/>
  <c r="J39" i="4" s="1"/>
  <c r="K14" i="4"/>
  <c r="H13" i="3"/>
  <c r="I13" i="3"/>
  <c r="J13" i="3"/>
  <c r="K13" i="3"/>
  <c r="H13" i="6"/>
  <c r="I13" i="6"/>
  <c r="J13" i="6"/>
  <c r="K13" i="6"/>
  <c r="K39" i="4" l="1"/>
  <c r="G13" i="1"/>
  <c r="H3" i="1" s="1"/>
  <c r="C13" i="7"/>
  <c r="G13" i="7"/>
  <c r="G14" i="4"/>
  <c r="L14" i="4" s="1"/>
  <c r="G13" i="3"/>
  <c r="C39" i="7" l="1"/>
  <c r="H9" i="1"/>
  <c r="H5" i="1"/>
  <c r="H13" i="1"/>
  <c r="H12" i="1"/>
  <c r="H8" i="1"/>
  <c r="H4" i="1"/>
  <c r="H10" i="1"/>
  <c r="H6" i="1"/>
  <c r="H11" i="1"/>
  <c r="H7" i="1"/>
  <c r="G13" i="6" l="1"/>
  <c r="D14" i="4" l="1"/>
  <c r="E14" i="4"/>
  <c r="F14" i="4"/>
  <c r="C14" i="4"/>
  <c r="D13" i="3"/>
  <c r="E13" i="3"/>
  <c r="F13" i="3"/>
  <c r="C13" i="3"/>
  <c r="D13" i="6"/>
  <c r="E13" i="6"/>
  <c r="F13" i="6"/>
  <c r="C13" i="6"/>
  <c r="L13" i="6" l="1"/>
  <c r="D13" i="7"/>
  <c r="E13" i="7"/>
  <c r="F13" i="7"/>
  <c r="A5" i="4"/>
  <c r="L13" i="7" l="1"/>
  <c r="D39" i="7"/>
  <c r="E39" i="7" s="1"/>
  <c r="F39" i="7" s="1"/>
  <c r="G39" i="7" s="1"/>
  <c r="H39" i="7" s="1"/>
  <c r="I39" i="7" s="1"/>
  <c r="J39" i="7" s="1"/>
  <c r="K39" i="7" s="1"/>
  <c r="B12" i="7"/>
  <c r="A12" i="7"/>
  <c r="B11" i="7"/>
  <c r="A11" i="7"/>
  <c r="B10" i="7"/>
  <c r="A10" i="7"/>
  <c r="B9" i="7"/>
  <c r="A9" i="7"/>
  <c r="B8" i="7"/>
  <c r="A8" i="7"/>
  <c r="B7" i="7"/>
  <c r="A7" i="7"/>
  <c r="B6" i="7"/>
  <c r="A6" i="7"/>
  <c r="B5" i="7"/>
  <c r="A5" i="7"/>
  <c r="B4" i="7"/>
  <c r="A4" i="7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B5" i="4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B4" i="4" s="1"/>
  <c r="A3" i="3"/>
  <c r="A4" i="4" s="1"/>
  <c r="A4" i="6"/>
  <c r="B4" i="6"/>
  <c r="A5" i="6"/>
  <c r="B5" i="6"/>
  <c r="A6" i="6"/>
  <c r="B6" i="6"/>
  <c r="A7" i="6"/>
  <c r="B7" i="6"/>
  <c r="A8" i="6"/>
  <c r="B8" i="6"/>
  <c r="A9" i="6"/>
  <c r="B9" i="6"/>
  <c r="A10" i="6"/>
  <c r="B10" i="6"/>
  <c r="A11" i="6"/>
  <c r="B11" i="6"/>
  <c r="A12" i="6"/>
  <c r="B12" i="6"/>
  <c r="B3" i="6"/>
  <c r="A3" i="6"/>
</calcChain>
</file>

<file path=xl/sharedStrings.xml><?xml version="1.0" encoding="utf-8"?>
<sst xmlns="http://schemas.openxmlformats.org/spreadsheetml/2006/main" count="131" uniqueCount="79">
  <si>
    <t>Date generale cu privire la Parcurile Industriale</t>
  </si>
  <si>
    <t>PI "Bioenergagro"</t>
  </si>
  <si>
    <t>PI "TRACOM"</t>
  </si>
  <si>
    <t>PI "Cimişlia"</t>
  </si>
  <si>
    <t>PI "CAAN"</t>
  </si>
  <si>
    <t>PI "Răut"</t>
  </si>
  <si>
    <t>PI "Edineţ"</t>
  </si>
  <si>
    <t>PI "Comrat"</t>
  </si>
  <si>
    <t>PI "FAIP"</t>
  </si>
  <si>
    <t>PI "CAHUL"</t>
  </si>
  <si>
    <t>nr. 1172 din 21.12.2010</t>
  </si>
  <si>
    <t>nr. 440  din  16.06.2011</t>
  </si>
  <si>
    <t>nr. 797  din  28.10.2011</t>
  </si>
  <si>
    <t>nr. 451  din  28.06.2013</t>
  </si>
  <si>
    <t>nr. 526  din  11.07.2013</t>
  </si>
  <si>
    <t>nr. 666  din  02.09.2013</t>
  </si>
  <si>
    <t>nr. 909  din  15.11.2013</t>
  </si>
  <si>
    <t>nr. 742  din  10.09.2014</t>
  </si>
  <si>
    <t>nr. 918  din  07.11.2014</t>
  </si>
  <si>
    <t>nr. 186  din  26.02.2016</t>
  </si>
  <si>
    <t>Denumirea întreprinderii administratoare</t>
  </si>
  <si>
    <t>Genul de activitate</t>
  </si>
  <si>
    <t>SRL „Bioenergagro” - proprietate privată</t>
  </si>
  <si>
    <t>SA „Tracom” - cu cota majoritară a statului</t>
  </si>
  <si>
    <t>ÎM „Servicii Publice Cimișlia” - proprietate a or. Cimișlia</t>
  </si>
  <si>
    <t>SA „CAAN” - proprietate privată</t>
  </si>
  <si>
    <t>SA „Răut” - cu cota majoritară a statului</t>
  </si>
  <si>
    <t>SRL „Eco-Garant” - propretate privată</t>
  </si>
  <si>
    <t>SRL „La Triveneta Cavi Divelopment” - proprietate privată</t>
  </si>
  <si>
    <t xml:space="preserve">ÎM „Gospodăria Locativ Comunală” - proprietate a or. Comrat </t>
  </si>
  <si>
    <t>SRL „Venador - Prim” - proprietate privată</t>
  </si>
  <si>
    <t>SRL „SUD-INVEST COMPANY” - proprietate privată</t>
  </si>
  <si>
    <t>Producerea biogazului</t>
  </si>
  <si>
    <t>Agroindustrial</t>
  </si>
  <si>
    <t>Agroindustrial (prelucrarea, ambalarea produselor agricole)</t>
  </si>
  <si>
    <t>Producerea aparatelor, piselor din metal și alte materiale etc.</t>
  </si>
  <si>
    <t>Producera cablurlor pentru sectorul energetic</t>
  </si>
  <si>
    <t>Producerea materialeleor de construcție</t>
  </si>
  <si>
    <t>TOTAL</t>
  </si>
  <si>
    <t>Impozite și taxe achitate, mii lei</t>
  </si>
  <si>
    <t>PI "Triveneta Cavi Development"</t>
  </si>
  <si>
    <t>Total</t>
  </si>
  <si>
    <t>Adresa juridică a 
Parcului Industrial</t>
  </si>
  <si>
    <t>PI ”Bionergagro”</t>
  </si>
  <si>
    <t xml:space="preserve">mun. Chișinău, str. Columna 170 </t>
  </si>
  <si>
    <t>or. Cimișlia, str.Mihai Eminescu, 43</t>
  </si>
  <si>
    <t>mun. Strășeni, str.Crăsescu 1</t>
  </si>
  <si>
    <t>mun. Bălți, str. Decebal, 13</t>
  </si>
  <si>
    <t>mun. Edineț, str. Gh. Asachi, 15</t>
  </si>
  <si>
    <t>mun. Chişinău, sec. Centru, str. Ştefan cel Mare şi Sfânt bd., 65, ap. 410</t>
  </si>
  <si>
    <t>mun. Chişinău, sec. Buiucani, str. Paris, 36/1, ap. 17</t>
  </si>
  <si>
    <t>Cahul, str. Negruzzi C., 131, ap. 55</t>
  </si>
  <si>
    <t>Drochia, str. Independenţei, 58, ap. 11</t>
  </si>
  <si>
    <t>Uta Găgăuzia, Comrat, str. Pobedî, 79</t>
  </si>
  <si>
    <t>Suprafata
 parcului industrial, ha</t>
  </si>
  <si>
    <t>Ponderea, %</t>
  </si>
  <si>
    <t>Fabricarea mobiliei, utilajlui, IT, producerea ambalajului din hârtie și carton  etc.</t>
  </si>
  <si>
    <t>Agroindustrial (producerea sucului, uscarea fructelor etc.), IT (proiectare construcții), Automotiv</t>
  </si>
  <si>
    <t>Agroindustrial, Automotiv</t>
  </si>
  <si>
    <t>2013</t>
  </si>
  <si>
    <t>2014</t>
  </si>
  <si>
    <t>2015</t>
  </si>
  <si>
    <t>2016</t>
  </si>
  <si>
    <t>2017</t>
  </si>
  <si>
    <t>2018</t>
  </si>
  <si>
    <t>2019</t>
  </si>
  <si>
    <t>2020</t>
  </si>
  <si>
    <t>Denumirea PI</t>
  </si>
  <si>
    <t>Nr.</t>
  </si>
  <si>
    <t xml:space="preserve">Numărul rezindeților </t>
  </si>
  <si>
    <t>Hotărârea Guvernului</t>
  </si>
  <si>
    <t xml:space="preserve">Total </t>
  </si>
  <si>
    <t>Cifra de afaceri, mii lei</t>
  </si>
  <si>
    <t>Denumierea PI</t>
  </si>
  <si>
    <t>2008</t>
  </si>
  <si>
    <t>Numărul angajaților, persoane</t>
  </si>
  <si>
    <t>Volumul investiților, mii lei</t>
  </si>
  <si>
    <t>Schimbarea destinației terenului, mln lei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</si>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</sst>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_);_(* \(#,##0\);_(* &quot;-&quot;??_);_(@_)"/>
    <numFmt numFmtId="168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166" fontId="2" fillId="0" borderId="0" xfId="1" applyNumberFormat="1" applyFont="1"/>
    <xf numFmtId="166" fontId="0" fillId="0" borderId="0" xfId="1" applyNumberFormat="1" applyFont="1"/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165" fontId="0" fillId="0" borderId="1" xfId="0" applyNumberFormat="1" applyBorder="1" applyAlignment="1">
      <alignment horizontal="center" vertical="top" wrapText="1"/>
    </xf>
    <xf numFmtId="167" fontId="0" fillId="0" borderId="0" xfId="1" applyNumberFormat="1" applyFont="1"/>
    <xf numFmtId="164" fontId="0" fillId="0" borderId="0" xfId="1" applyNumberFormat="1" applyFont="1"/>
    <xf numFmtId="167" fontId="0" fillId="0" borderId="0" xfId="0" applyNumberFormat="1"/>
    <xf numFmtId="167" fontId="2" fillId="0" borderId="0" xfId="1" applyNumberFormat="1" applyFo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8" fontId="0" fillId="0" borderId="0" xfId="0" applyNumberFormat="1"/>
    <xf numFmtId="168" fontId="2" fillId="0" borderId="0" xfId="0" applyNumberFormat="1" applyFont="1"/>
    <xf numFmtId="168" fontId="2" fillId="0" borderId="0" xfId="1" applyNumberFormat="1" applyFont="1"/>
    <xf numFmtId="168" fontId="0" fillId="2" borderId="0" xfId="0" applyNumberFormat="1" applyFill="1"/>
    <xf numFmtId="168" fontId="0" fillId="2" borderId="0" xfId="1" applyNumberFormat="1" applyFont="1" applyFill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8" fontId="2" fillId="0" borderId="0" xfId="1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168" fontId="1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8" fontId="0" fillId="2" borderId="0" xfId="0" applyNumberFormat="1" applyFill="1" applyAlignment="1">
      <alignment vertical="center"/>
    </xf>
    <xf numFmtId="168" fontId="0" fillId="2" borderId="0" xfId="1" applyNumberFormat="1" applyFont="1" applyFill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165" fontId="0" fillId="0" borderId="6" xfId="0" applyNumberFormat="1" applyBorder="1" applyAlignment="1">
      <alignment horizontal="center" vertical="top" wrapText="1"/>
    </xf>
    <xf numFmtId="0" fontId="0" fillId="0" borderId="0" xfId="0" applyFill="1"/>
    <xf numFmtId="0" fontId="0" fillId="2" borderId="0" xfId="0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_(* #,##0.0_);_(* \(#,##0.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(* #,##0_);_(* \(#,##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</font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</font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/>
      </font>
      <numFmt numFmtId="168" formatCode="#,##0.0"/>
    </dxf>
    <dxf>
      <numFmt numFmtId="168" formatCode="#,##0.0"/>
    </dxf>
    <dxf>
      <numFmt numFmtId="168" formatCode="#,##0.0"/>
    </dxf>
    <dxf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#,##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0" indent="0" justifyLastLine="0" shrinkToFit="0" readingOrder="0"/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  <dxf>
      <alignment horizontal="center" vertical="top" textRotation="0" wrapText="1" indent="0" justifyLastLine="0" shrinkToFit="0" readingOrder="0"/>
    </dxf>
    <dxf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Cifra de afaceri, mii lei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'Volumul vanzarilor'!$C$2:$K$2</c:f>
              <c:strCach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strCache>
            </c:strRef>
          </c:cat>
          <c:val>
            <c:numRef>
              <c:f>'Volumul vanzarilor'!$C$13:$K$13</c:f>
              <c:numCache>
                <c:formatCode>#\ ##0.0</c:formatCode>
                <c:ptCount val="9"/>
                <c:pt idx="0">
                  <c:v>145710</c:v>
                </c:pt>
                <c:pt idx="1">
                  <c:v>452498</c:v>
                </c:pt>
                <c:pt idx="2">
                  <c:v>944430.6</c:v>
                </c:pt>
                <c:pt idx="3">
                  <c:v>1566144.6</c:v>
                </c:pt>
                <c:pt idx="4">
                  <c:v>2239448.6</c:v>
                </c:pt>
                <c:pt idx="5">
                  <c:v>2894943.4999999995</c:v>
                </c:pt>
                <c:pt idx="6">
                  <c:v>3529289</c:v>
                </c:pt>
                <c:pt idx="7">
                  <c:v>3564071.4599999995</c:v>
                </c:pt>
                <c:pt idx="8">
                  <c:v>4378008.1500000004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2B-45C6-AC84-A13336B93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382457384"/>
        <c:axId val="382454640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A2B-45C6-AC84-A13336B9382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0.38098567816847334"/>
                  <c:y val="4.1667031204432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A2B-45C6-AC84-A13336B9382B}"/>
                </c:ext>
                <c:ext xmlns:c15="http://schemas.microsoft.com/office/drawing/2012/chart" uri="{CE6537A1-D6FC-4f65-9D91-7224C49458BB}">
                  <c15:layout>
                    <c:manualLayout>
                      <c:w val="0.26414036058614765"/>
                      <c:h val="0.17212962962962963"/>
                    </c:manualLayout>
                  </c15:layout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'Volumul vanzarilor'!$C$37:$K$37</c:f>
              <c:numCache>
                <c:formatCode>#\ ##0.0</c:formatCode>
                <c:ptCount val="9"/>
                <c:pt idx="0">
                  <c:v>145710</c:v>
                </c:pt>
                <c:pt idx="1">
                  <c:v>598208</c:v>
                </c:pt>
                <c:pt idx="2">
                  <c:v>1542638.6</c:v>
                </c:pt>
                <c:pt idx="3">
                  <c:v>3108783.2</c:v>
                </c:pt>
                <c:pt idx="4">
                  <c:v>5348231.8000000007</c:v>
                </c:pt>
                <c:pt idx="5">
                  <c:v>8243175.3000000007</c:v>
                </c:pt>
                <c:pt idx="6">
                  <c:v>11772464.300000001</c:v>
                </c:pt>
                <c:pt idx="7">
                  <c:v>15336535.76</c:v>
                </c:pt>
                <c:pt idx="8">
                  <c:v>19714543.91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A2B-45C6-AC84-A13336B93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457384"/>
        <c:axId val="382454640"/>
      </c:lineChart>
      <c:catAx>
        <c:axId val="382457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4640"/>
        <c:crosses val="autoZero"/>
        <c:auto val="1"/>
        <c:lblAlgn val="ctr"/>
        <c:lblOffset val="100"/>
        <c:noMultiLvlLbl val="0"/>
      </c:catAx>
      <c:valAx>
        <c:axId val="382454640"/>
        <c:scaling>
          <c:orientation val="minMax"/>
        </c:scaling>
        <c:delete val="0"/>
        <c:axPos val="l"/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7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Structura cifrei de afaceri  pe PI, %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A99-45A7-A854-309CA9C5DF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A99-45A7-A854-309CA9C5DF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A99-45A7-A854-309CA9C5DF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A99-45A7-A854-309CA9C5DF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A99-45A7-A854-309CA9C5DF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A99-45A7-A854-309CA9C5DF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A99-45A7-A854-309CA9C5DF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A99-45A7-A854-309CA9C5DF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A99-45A7-A854-309CA9C5DF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A99-45A7-A854-309CA9C5DF31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5606635041350345E-2"/>
                  <c:y val="-8.32202504698768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A99-45A7-A854-309CA9C5DF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9.6592967265549751E-2"/>
                  <c:y val="1.26543417898055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A99-45A7-A854-309CA9C5DF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5.9259176942120177E-2"/>
                  <c:y val="-3.61954688635274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A99-45A7-A854-309CA9C5DF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A99-45A7-A854-309CA9C5DF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A99-45A7-A854-309CA9C5DF31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'Volumul vanzarilor'!$B$3:$B$12</c:f>
              <c:strCache>
                <c:ptCount val="10"/>
                <c:pt idx="0">
                  <c:v>PI "Bioenergagro"</c:v>
                </c:pt>
                <c:pt idx="1">
                  <c:v>PI "TRACOM"</c:v>
                </c:pt>
                <c:pt idx="2">
                  <c:v>PI "Cimişlia"</c:v>
                </c:pt>
                <c:pt idx="3">
                  <c:v>PI "CAAN"</c:v>
                </c:pt>
                <c:pt idx="4">
                  <c:v>PI "Răut"</c:v>
                </c:pt>
                <c:pt idx="5">
                  <c:v>PI "Edineţ"</c:v>
                </c:pt>
                <c:pt idx="6">
                  <c:v>PI "Triveneta Cavi Development"</c:v>
                </c:pt>
                <c:pt idx="7">
                  <c:v>PI "Comrat"</c:v>
                </c:pt>
                <c:pt idx="8">
                  <c:v>PI "FAIP"</c:v>
                </c:pt>
                <c:pt idx="9">
                  <c:v>PI "CAHUL"</c:v>
                </c:pt>
              </c:strCache>
            </c:strRef>
          </c:cat>
          <c:val>
            <c:numRef>
              <c:f>'Volumul vanzarilor'!$L$3:$L$12</c:f>
              <c:numCache>
                <c:formatCode>#\ ##0.0</c:formatCode>
                <c:ptCount val="10"/>
                <c:pt idx="0">
                  <c:v>0</c:v>
                </c:pt>
                <c:pt idx="1">
                  <c:v>14327996.699999999</c:v>
                </c:pt>
                <c:pt idx="2">
                  <c:v>5539.3</c:v>
                </c:pt>
                <c:pt idx="3">
                  <c:v>16832.3</c:v>
                </c:pt>
                <c:pt idx="4">
                  <c:v>771364.34</c:v>
                </c:pt>
                <c:pt idx="5">
                  <c:v>1902310.3699999999</c:v>
                </c:pt>
                <c:pt idx="6">
                  <c:v>2194102.7000000002</c:v>
                </c:pt>
                <c:pt idx="7">
                  <c:v>470018.6</c:v>
                </c:pt>
                <c:pt idx="8">
                  <c:v>26379.599999999999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99-45A7-A854-309CA9C5D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6"/>
      </c:pie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Numărul angajaților,</a:t>
            </a:r>
            <a:r>
              <a:rPr lang="ro-MD" b="1" baseline="0"/>
              <a:t> pers.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'Locuri de munca'!$C$2:$K$2</c:f>
              <c:strCach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2008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strCache>
            </c:strRef>
          </c:cat>
          <c:val>
            <c:numRef>
              <c:f>'Locuri de munca'!$C$13:$K$13</c:f>
              <c:numCache>
                <c:formatCode>General</c:formatCode>
                <c:ptCount val="9"/>
                <c:pt idx="0">
                  <c:v>285</c:v>
                </c:pt>
                <c:pt idx="1">
                  <c:v>1229</c:v>
                </c:pt>
                <c:pt idx="2">
                  <c:v>1917</c:v>
                </c:pt>
                <c:pt idx="3">
                  <c:v>2605</c:v>
                </c:pt>
                <c:pt idx="4">
                  <c:v>2867</c:v>
                </c:pt>
                <c:pt idx="5">
                  <c:v>3392</c:v>
                </c:pt>
                <c:pt idx="6">
                  <c:v>4268</c:v>
                </c:pt>
                <c:pt idx="7">
                  <c:v>3760</c:v>
                </c:pt>
                <c:pt idx="8">
                  <c:v>4066.5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9D3-48A3-AE38-F1C6D0750C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2458952"/>
        <c:axId val="382455816"/>
      </c:lineChart>
      <c:catAx>
        <c:axId val="382458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5816"/>
        <c:crosses val="autoZero"/>
        <c:auto val="1"/>
        <c:lblAlgn val="ctr"/>
        <c:lblOffset val="100"/>
        <c:noMultiLvlLbl val="0"/>
      </c:catAx>
      <c:valAx>
        <c:axId val="382455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8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Structura</a:t>
            </a:r>
            <a:r>
              <a:rPr lang="ro-MD" b="1" baseline="0"/>
              <a:t> angaților pe PI, %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BB4-440B-9FBB-F860FFD21A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B4-440B-9FBB-F860FFD21A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BB4-440B-9FBB-F860FFD21A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B4-440B-9FBB-F860FFD21A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B4-440B-9FBB-F860FFD21A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BB4-440B-9FBB-F860FFD21A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B4-440B-9FBB-F860FFD21A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BB4-440B-9FBB-F860FFD21A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B4-440B-9FBB-F860FFD21AA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BB4-440B-9FBB-F860FFD21AAE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77777777777779E-2"/>
                  <c:y val="-6.01851851851851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BB4-440B-9FBB-F860FFD21AA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8.611111111111111E-2"/>
                  <c:y val="4.629629629629629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BB4-440B-9FBB-F860FFD21AA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0.10000000000000002"/>
                  <c:y val="-2.3148148148148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BB4-440B-9FBB-F860FFD21AA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BB4-440B-9FBB-F860FFD21AAE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BB4-440B-9FBB-F860FFD21AAE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'Locuri de munca'!$B$3:$B$12</c:f>
              <c:strCache>
                <c:ptCount val="10"/>
                <c:pt idx="0">
                  <c:v>PI "Bioenergagro"</c:v>
                </c:pt>
                <c:pt idx="1">
                  <c:v>PI "TRACOM"</c:v>
                </c:pt>
                <c:pt idx="2">
                  <c:v>PI "Cimişlia"</c:v>
                </c:pt>
                <c:pt idx="3">
                  <c:v>PI "CAAN"</c:v>
                </c:pt>
                <c:pt idx="4">
                  <c:v>PI "Răut"</c:v>
                </c:pt>
                <c:pt idx="5">
                  <c:v>PI "Edineţ"</c:v>
                </c:pt>
                <c:pt idx="6">
                  <c:v>PI "Triveneta Cavi Development"</c:v>
                </c:pt>
                <c:pt idx="7">
                  <c:v>PI "Comrat"</c:v>
                </c:pt>
                <c:pt idx="8">
                  <c:v>PI "FAIP"</c:v>
                </c:pt>
                <c:pt idx="9">
                  <c:v>PI "CAHUL"</c:v>
                </c:pt>
              </c:strCache>
            </c:strRef>
          </c:cat>
          <c:val>
            <c:numRef>
              <c:f>'Locuri de munca'!$K$3:$K$12</c:f>
              <c:numCache>
                <c:formatCode>General</c:formatCode>
                <c:ptCount val="10"/>
                <c:pt idx="0">
                  <c:v>5</c:v>
                </c:pt>
                <c:pt idx="1">
                  <c:v>1965.5</c:v>
                </c:pt>
                <c:pt idx="2">
                  <c:v>2</c:v>
                </c:pt>
                <c:pt idx="3">
                  <c:v>19</c:v>
                </c:pt>
                <c:pt idx="4">
                  <c:v>889</c:v>
                </c:pt>
                <c:pt idx="5">
                  <c:v>202</c:v>
                </c:pt>
                <c:pt idx="6">
                  <c:v>8</c:v>
                </c:pt>
                <c:pt idx="7">
                  <c:v>969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B4-440B-9FBB-F860FFD21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Volumul </a:t>
            </a:r>
            <a:r>
              <a:rPr lang="ro-MD" b="1" baseline="0"/>
              <a:t>investiților, mii lei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'Intrari de investitii'!$C$3:$K$3</c:f>
              <c:strCach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strCache>
            </c:strRef>
          </c:cat>
          <c:val>
            <c:numRef>
              <c:f>'Intrari de investitii'!$C$14:$K$14</c:f>
              <c:numCache>
                <c:formatCode>#\ ##0.0</c:formatCode>
                <c:ptCount val="9"/>
                <c:pt idx="0">
                  <c:v>30469.8</c:v>
                </c:pt>
                <c:pt idx="1">
                  <c:v>141088</c:v>
                </c:pt>
                <c:pt idx="2">
                  <c:v>582435.79999999993</c:v>
                </c:pt>
                <c:pt idx="3">
                  <c:v>171055.5</c:v>
                </c:pt>
                <c:pt idx="4">
                  <c:v>703085.26</c:v>
                </c:pt>
                <c:pt idx="5">
                  <c:v>436411.94000000006</c:v>
                </c:pt>
                <c:pt idx="6">
                  <c:v>494780.7</c:v>
                </c:pt>
                <c:pt idx="7">
                  <c:v>265664.76</c:v>
                </c:pt>
                <c:pt idx="8">
                  <c:v>428019.91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EC-4830-AF3F-50B89CA18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2459344"/>
        <c:axId val="382456600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CEC-4830-AF3F-50B89CA1876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0.42083333333333339"/>
                  <c:y val="0.10185185185185185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CEC-4830-AF3F-50B89CA1876A}"/>
                </c:ext>
                <c:ext xmlns:c15="http://schemas.microsoft.com/office/drawing/2012/chart" uri="{CE6537A1-D6FC-4f65-9D91-7224C49458BB}">
                  <c15:layout>
                    <c:manualLayout>
                      <c:w val="0.24056933508311457"/>
                      <c:h val="0.17212962962962963"/>
                    </c:manualLayout>
                  </c15:layout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'Intrari de investitii'!$C$39:$K$39</c:f>
              <c:numCache>
                <c:formatCode>#\ ##0.0</c:formatCode>
                <c:ptCount val="9"/>
                <c:pt idx="0">
                  <c:v>30469.8</c:v>
                </c:pt>
                <c:pt idx="1">
                  <c:v>171557.8</c:v>
                </c:pt>
                <c:pt idx="2">
                  <c:v>753993.59999999986</c:v>
                </c:pt>
                <c:pt idx="3">
                  <c:v>925049.09999999986</c:v>
                </c:pt>
                <c:pt idx="4">
                  <c:v>1628134.3599999999</c:v>
                </c:pt>
                <c:pt idx="5">
                  <c:v>2064546.2999999998</c:v>
                </c:pt>
                <c:pt idx="6">
                  <c:v>2559327</c:v>
                </c:pt>
                <c:pt idx="7">
                  <c:v>2824991.76</c:v>
                </c:pt>
                <c:pt idx="8">
                  <c:v>3253011.67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CEC-4830-AF3F-50B89CA18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459344"/>
        <c:axId val="382456600"/>
      </c:lineChart>
      <c:catAx>
        <c:axId val="38245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6600"/>
        <c:crosses val="autoZero"/>
        <c:auto val="1"/>
        <c:lblAlgn val="ctr"/>
        <c:lblOffset val="100"/>
        <c:noMultiLvlLbl val="0"/>
      </c:catAx>
      <c:valAx>
        <c:axId val="382456600"/>
        <c:scaling>
          <c:orientation val="minMax"/>
        </c:scaling>
        <c:delete val="0"/>
        <c:axPos val="l"/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9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Structura investițiilor pe PI, %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519-4761-B713-8B51A56E2A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519-4761-B713-8B51A56E2A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519-4761-B713-8B51A56E2A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519-4761-B713-8B51A56E2A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519-4761-B713-8B51A56E2A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519-4761-B713-8B51A56E2A9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519-4761-B713-8B51A56E2A9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519-4761-B713-8B51A56E2A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519-4761-B713-8B51A56E2A9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519-4761-B713-8B51A56E2A94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1379037244391598E-2"/>
                  <c:y val="4.62962962962962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519-4761-B713-8B51A56E2A9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12413711173317515"/>
                  <c:y val="-1.38888888888888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519-4761-B713-8B51A56E2A9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5915014324766042E-2"/>
                  <c:y val="-6.01850029163021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519-4761-B713-8B51A56E2A94}"/>
                </c:ext>
                <c:ext xmlns:c15="http://schemas.microsoft.com/office/drawing/2012/chart" uri="{CE6537A1-D6FC-4f65-9D91-7224C49458BB}">
                  <c15:layout>
                    <c:manualLayout>
                      <c:w val="0.24732684151126974"/>
                      <c:h val="0.21943715368912214"/>
                    </c:manualLayout>
                  </c15:layout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519-4761-B713-8B51A56E2A94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519-4761-B713-8B51A56E2A94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'Intrari de investitii'!$B$4:$B$13</c:f>
              <c:strCache>
                <c:ptCount val="10"/>
                <c:pt idx="0">
                  <c:v>PI "Bioenergagro"</c:v>
                </c:pt>
                <c:pt idx="1">
                  <c:v>PI "TRACOM"</c:v>
                </c:pt>
                <c:pt idx="2">
                  <c:v>PI "Cimişlia"</c:v>
                </c:pt>
                <c:pt idx="3">
                  <c:v>PI "CAAN"</c:v>
                </c:pt>
                <c:pt idx="4">
                  <c:v>PI "Răut"</c:v>
                </c:pt>
                <c:pt idx="5">
                  <c:v>PI "Edineţ"</c:v>
                </c:pt>
                <c:pt idx="6">
                  <c:v>PI "Triveneta Cavi Development"</c:v>
                </c:pt>
                <c:pt idx="7">
                  <c:v>PI "Comrat"</c:v>
                </c:pt>
                <c:pt idx="8">
                  <c:v>PI "FAIP"</c:v>
                </c:pt>
                <c:pt idx="9">
                  <c:v>PI "CAHUL"</c:v>
                </c:pt>
              </c:strCache>
            </c:strRef>
          </c:cat>
          <c:val>
            <c:numRef>
              <c:f>'Intrari de investitii'!$L$4:$L$13</c:f>
              <c:numCache>
                <c:formatCode>#\ ##0.0</c:formatCode>
                <c:ptCount val="10"/>
                <c:pt idx="0">
                  <c:v>44200</c:v>
                </c:pt>
                <c:pt idx="1">
                  <c:v>1509553</c:v>
                </c:pt>
                <c:pt idx="2">
                  <c:v>617.26</c:v>
                </c:pt>
                <c:pt idx="3">
                  <c:v>24328.760000000002</c:v>
                </c:pt>
                <c:pt idx="4">
                  <c:v>80904.800000000003</c:v>
                </c:pt>
                <c:pt idx="5">
                  <c:v>655464.51</c:v>
                </c:pt>
                <c:pt idx="6">
                  <c:v>797009.74</c:v>
                </c:pt>
                <c:pt idx="7">
                  <c:v>115217</c:v>
                </c:pt>
                <c:pt idx="8">
                  <c:v>17150.5</c:v>
                </c:pt>
                <c:pt idx="9">
                  <c:v>8566.1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19-4761-B713-8B51A56E2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Impozite și taxe achitate, mii lei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'Impozite si taxe'!$C$2:$K$2</c:f>
              <c:strCach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strCache>
            </c:strRef>
          </c:cat>
          <c:val>
            <c:numRef>
              <c:f>'Impozite si taxe'!$C$13:$K$13</c:f>
              <c:numCache>
                <c:formatCode>#\ ##0.0</c:formatCode>
                <c:ptCount val="9"/>
                <c:pt idx="0">
                  <c:v>26.099999999999998</c:v>
                </c:pt>
                <c:pt idx="1">
                  <c:v>96423.900000000009</c:v>
                </c:pt>
                <c:pt idx="2">
                  <c:v>180414.1</c:v>
                </c:pt>
                <c:pt idx="3">
                  <c:v>226024.2</c:v>
                </c:pt>
                <c:pt idx="4">
                  <c:v>309877</c:v>
                </c:pt>
                <c:pt idx="5">
                  <c:v>492481.50000000012</c:v>
                </c:pt>
                <c:pt idx="6">
                  <c:v>530372.85000000009</c:v>
                </c:pt>
                <c:pt idx="7">
                  <c:v>564313.29999999993</c:v>
                </c:pt>
                <c:pt idx="8">
                  <c:v>727672.5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81-4478-B1B4-EE43688D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2462088"/>
        <c:axId val="382459736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781-4478-B1B4-EE43688D82F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0.38074862034908191"/>
                  <c:y val="0.16666666666666666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781-4478-B1B4-EE43688D82F5}"/>
                </c:ext>
                <c:ext xmlns:c15="http://schemas.microsoft.com/office/drawing/2012/chart" uri="{CE6537A1-D6FC-4f65-9D91-7224C49458BB}">
                  <c15:layout>
                    <c:manualLayout>
                      <c:w val="0.29230656254365095"/>
                      <c:h val="0.17212962962962963"/>
                    </c:manualLayout>
                  </c15:layout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'Impozite si taxe'!$C$39:$K$39</c:f>
              <c:numCache>
                <c:formatCode>#\ ##0.0</c:formatCode>
                <c:ptCount val="9"/>
                <c:pt idx="0">
                  <c:v>26.099999999999998</c:v>
                </c:pt>
                <c:pt idx="1">
                  <c:v>96450.000000000015</c:v>
                </c:pt>
                <c:pt idx="2">
                  <c:v>276864.10000000003</c:v>
                </c:pt>
                <c:pt idx="3">
                  <c:v>502888.30000000005</c:v>
                </c:pt>
                <c:pt idx="4">
                  <c:v>812765.3</c:v>
                </c:pt>
                <c:pt idx="5">
                  <c:v>1305246.8000000003</c:v>
                </c:pt>
                <c:pt idx="6">
                  <c:v>1835619.6500000004</c:v>
                </c:pt>
                <c:pt idx="7">
                  <c:v>2399932.9500000002</c:v>
                </c:pt>
                <c:pt idx="8">
                  <c:v>3127605.45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781-4478-B1B4-EE43688D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462088"/>
        <c:axId val="382459736"/>
      </c:lineChart>
      <c:catAx>
        <c:axId val="38246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9736"/>
        <c:crosses val="autoZero"/>
        <c:auto val="1"/>
        <c:lblAlgn val="ctr"/>
        <c:lblOffset val="100"/>
        <c:noMultiLvlLbl val="0"/>
      </c:catAx>
      <c:valAx>
        <c:axId val="382459736"/>
        <c:scaling>
          <c:orientation val="minMax"/>
        </c:scaling>
        <c:delete val="0"/>
        <c:axPos val="l"/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62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Structura impozitelor și taxelor pe PI, % </a:t>
            </a:r>
            <a:endParaRPr lang="ru-MD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D9E-4C30-AC89-87435124791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D9E-4C30-AC89-87435124791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D9E-4C30-AC89-8743512479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3D9E-4C30-AC89-87435124791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D9E-4C30-AC89-87435124791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D9E-4C30-AC89-87435124791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3D9E-4C30-AC89-87435124791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D9E-4C30-AC89-87435124791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3D9E-4C30-AC89-87435124791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D9E-4C30-AC89-874351247911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611111111111111E-2"/>
                  <c:y val="1.388888888888880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D9E-4C30-AC89-87435124791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9999999999999899E-2"/>
                  <c:y val="-8.33333333333333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D9E-4C30-AC89-87435124791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00000000000001E-2"/>
                  <c:y val="9.722222222222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D9E-4C30-AC89-87435124791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D9E-4C30-AC89-87435124791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D9E-4C30-AC89-874351247911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'Impozite si taxe'!$B$3:$B$12</c:f>
              <c:strCache>
                <c:ptCount val="10"/>
                <c:pt idx="0">
                  <c:v>PI ”Bionergagro”</c:v>
                </c:pt>
                <c:pt idx="1">
                  <c:v>PI "TRACOM"</c:v>
                </c:pt>
                <c:pt idx="2">
                  <c:v>PI "Cimişlia"</c:v>
                </c:pt>
                <c:pt idx="3">
                  <c:v>PI "CAAN"</c:v>
                </c:pt>
                <c:pt idx="4">
                  <c:v>PI "Răut"</c:v>
                </c:pt>
                <c:pt idx="5">
                  <c:v>PI "Edineţ"</c:v>
                </c:pt>
                <c:pt idx="6">
                  <c:v>PI "Triveneta Cavi Development"</c:v>
                </c:pt>
                <c:pt idx="7">
                  <c:v>PI "Comrat"</c:v>
                </c:pt>
                <c:pt idx="8">
                  <c:v>PI "FAIP"</c:v>
                </c:pt>
                <c:pt idx="9">
                  <c:v>PI "CAHUL"</c:v>
                </c:pt>
              </c:strCache>
            </c:strRef>
          </c:cat>
          <c:val>
            <c:numRef>
              <c:f>'Impozite si taxe'!$L$3:$L$12</c:f>
              <c:numCache>
                <c:formatCode>#\ ##0.0</c:formatCode>
                <c:ptCount val="10"/>
                <c:pt idx="0">
                  <c:v>0</c:v>
                </c:pt>
                <c:pt idx="1">
                  <c:v>2862188.9000000004</c:v>
                </c:pt>
                <c:pt idx="2">
                  <c:v>185.9</c:v>
                </c:pt>
                <c:pt idx="3">
                  <c:v>2151.4900000000002</c:v>
                </c:pt>
                <c:pt idx="4">
                  <c:v>145413.46</c:v>
                </c:pt>
                <c:pt idx="5">
                  <c:v>82338.210000000006</c:v>
                </c:pt>
                <c:pt idx="6">
                  <c:v>6982.3400000000011</c:v>
                </c:pt>
                <c:pt idx="7">
                  <c:v>18960.400000000001</c:v>
                </c:pt>
                <c:pt idx="8">
                  <c:v>9265.7000000000007</c:v>
                </c:pt>
                <c:pt idx="9">
                  <c:v>119.05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9E-4C30-AC89-87435124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10"/>
      </c:pie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Numărul total al rezindeților </a:t>
            </a:r>
            <a:r>
              <a:rPr lang="ro-MD" b="1" baseline="0"/>
              <a:t>pe ani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Rezidenti!$C$2:$K$2</c:f>
              <c:strCache>
                <c:ptCount val="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</c:strCache>
            </c:strRef>
          </c:cat>
          <c:val>
            <c:numRef>
              <c:f>Rezidenti!$C$13:$K$13</c:f>
              <c:numCache>
                <c:formatCode>_(* #\ ##0_);_(* \(#\ ##0\);_(* "-"??_);_(@_)</c:formatCode>
                <c:ptCount val="9"/>
                <c:pt idx="0">
                  <c:v>34</c:v>
                </c:pt>
                <c:pt idx="1">
                  <c:v>43</c:v>
                </c:pt>
                <c:pt idx="2">
                  <c:v>55</c:v>
                </c:pt>
                <c:pt idx="3">
                  <c:v>57</c:v>
                </c:pt>
                <c:pt idx="4">
                  <c:v>66</c:v>
                </c:pt>
                <c:pt idx="5">
                  <c:v>82</c:v>
                </c:pt>
                <c:pt idx="6">
                  <c:v>86</c:v>
                </c:pt>
                <c:pt idx="7">
                  <c:v>86</c:v>
                </c:pt>
                <c:pt idx="8">
                  <c:v>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A9-43D8-A5BC-7CEE51715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2460128"/>
        <c:axId val="382460520"/>
      </c:lineChart>
      <c:catAx>
        <c:axId val="38246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60520"/>
        <c:crosses val="autoZero"/>
        <c:auto val="1"/>
        <c:lblAlgn val="ctr"/>
        <c:lblOffset val="100"/>
        <c:noMultiLvlLbl val="0"/>
      </c:catAx>
      <c:valAx>
        <c:axId val="382460520"/>
        <c:scaling>
          <c:orientation val="minMax"/>
        </c:scaling>
        <c:delete val="0"/>
        <c:axPos val="l"/>
        <c:numFmt formatCode="_(* #\ ##0_);_(* \(#\ 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6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o-MD" b="1"/>
              <a:t>Structura </a:t>
            </a:r>
            <a:r>
              <a:rPr lang="en-US" b="1"/>
              <a:t>rezindeților pe PI</a:t>
            </a:r>
            <a:r>
              <a:rPr lang="ro-MD" b="1"/>
              <a:t>, %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Numărul rezindeților pe PI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3CF-4E58-B605-337E2D74C3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3CF-4E58-B605-337E2D74C3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3CF-4E58-B605-337E2D74C3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3CF-4E58-B605-337E2D74C3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3CF-4E58-B605-337E2D74C3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3CF-4E58-B605-337E2D74C34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3CF-4E58-B605-337E2D74C34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3CF-4E58-B605-337E2D74C34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3CF-4E58-B605-337E2D74C34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B3CF-4E58-B605-337E2D74C343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3CF-4E58-B605-337E2D74C34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3084534212483832E-2"/>
                  <c:y val="-7.87037037037037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3CF-4E58-B605-337E2D74C3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3CF-4E58-B605-337E2D74C34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3CF-4E58-B605-337E2D74C34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034836687648523"/>
                  <c:y val="-0.1620370370370370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3CF-4E58-B605-337E2D74C3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245974173396744"/>
                  <c:y val="-0.138888888888888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CF-4E58-B605-337E2D74C3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3CF-4E58-B605-337E2D74C34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.1456848651662716"/>
                  <c:y val="-5.0925925925925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3CF-4E58-B605-337E2D74C34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CF-4E58-B605-337E2D74C343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3CF-4E58-B605-337E2D74C343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Rezidenti!$B$3:$B$12</c:f>
              <c:strCache>
                <c:ptCount val="10"/>
                <c:pt idx="0">
                  <c:v>PI ”Bionergagro”</c:v>
                </c:pt>
                <c:pt idx="1">
                  <c:v>PI "TRACOM"</c:v>
                </c:pt>
                <c:pt idx="2">
                  <c:v>PI "Cimişlia"</c:v>
                </c:pt>
                <c:pt idx="3">
                  <c:v>PI "CAAN"</c:v>
                </c:pt>
                <c:pt idx="4">
                  <c:v>PI "Răut"</c:v>
                </c:pt>
                <c:pt idx="5">
                  <c:v>PI "Edineţ"</c:v>
                </c:pt>
                <c:pt idx="6">
                  <c:v>PI "Triveneta Cavi Development"</c:v>
                </c:pt>
                <c:pt idx="7">
                  <c:v>PI "Comrat"</c:v>
                </c:pt>
                <c:pt idx="8">
                  <c:v>PI "FAIP"</c:v>
                </c:pt>
                <c:pt idx="9">
                  <c:v>PI "CAHUL"</c:v>
                </c:pt>
              </c:strCache>
            </c:strRef>
          </c:cat>
          <c:val>
            <c:numRef>
              <c:f>Rezidenti!$K$3:$K$12</c:f>
              <c:numCache>
                <c:formatCode>General</c:formatCode>
                <c:ptCount val="10"/>
                <c:pt idx="1">
                  <c:v>70</c:v>
                </c:pt>
                <c:pt idx="2">
                  <c:v>1</c:v>
                </c:pt>
                <c:pt idx="3">
                  <c:v>1</c:v>
                </c:pt>
                <c:pt idx="4">
                  <c:v>10</c:v>
                </c:pt>
                <c:pt idx="5">
                  <c:v>7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CF-4E58-B605-337E2D74C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39"/>
      </c:pieChart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15</xdr:row>
      <xdr:rowOff>80962</xdr:rowOff>
    </xdr:from>
    <xdr:to>
      <xdr:col>5</xdr:col>
      <xdr:colOff>652096</xdr:colOff>
      <xdr:row>29</xdr:row>
      <xdr:rowOff>157162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8C9B42E5-A6B9-4BBC-9AFA-09E2BD6E0F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146171</xdr:colOff>
      <xdr:row>15</xdr:row>
      <xdr:rowOff>105874</xdr:rowOff>
    </xdr:from>
    <xdr:to>
      <xdr:col>11</xdr:col>
      <xdr:colOff>571499</xdr:colOff>
      <xdr:row>29</xdr:row>
      <xdr:rowOff>139212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B00EDDEA-C5BC-4A22-B6E9-1D99AE1F9D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0.35573</cdr:x>
      <cdr:y>0.2082</cdr:y>
    </cdr:from>
    <cdr:to>
      <cdr:x>0.74382</cdr:x>
      <cdr:y>0.30436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xmlns="" id="{CEF4D763-8819-454A-BF05-BA9E6C446330}"/>
            </a:ext>
          </a:extLst>
        </cdr:cNvPr>
        <cdr:cNvSpPr txBox="1"/>
      </cdr:nvSpPr>
      <cdr:spPr>
        <a:xfrm xmlns:a="http://schemas.openxmlformats.org/drawingml/2006/main">
          <a:off x="1522150" y="571134"/>
          <a:ext cx="1660606" cy="263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o-MD" sz="1200" b="1"/>
            <a:t>Total venituri </a:t>
          </a:r>
          <a:endParaRPr lang="ru-MD" sz="1200" b="1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14</xdr:row>
      <xdr:rowOff>33337</xdr:rowOff>
    </xdr:from>
    <xdr:to>
      <xdr:col>4</xdr:col>
      <xdr:colOff>381000</xdr:colOff>
      <xdr:row>28</xdr:row>
      <xdr:rowOff>109537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7707C18E-F01F-4B82-82CF-F6C6F61294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439392</xdr:colOff>
      <xdr:row>14</xdr:row>
      <xdr:rowOff>32094</xdr:rowOff>
    </xdr:from>
    <xdr:to>
      <xdr:col>10</xdr:col>
      <xdr:colOff>745435</xdr:colOff>
      <xdr:row>28</xdr:row>
      <xdr:rowOff>108294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F27A46EC-2054-4C7F-97AF-3E90297205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14</xdr:row>
      <xdr:rowOff>119062</xdr:rowOff>
    </xdr:from>
    <xdr:to>
      <xdr:col>6</xdr:col>
      <xdr:colOff>215348</xdr:colOff>
      <xdr:row>29</xdr:row>
      <xdr:rowOff>4762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481B3C30-D8C3-4C1F-ABD6-BE907C586B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358427</xdr:colOff>
      <xdr:row>14</xdr:row>
      <xdr:rowOff>113264</xdr:rowOff>
    </xdr:from>
    <xdr:to>
      <xdr:col>11</xdr:col>
      <xdr:colOff>646044</xdr:colOff>
      <xdr:row>28</xdr:row>
      <xdr:rowOff>189464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F72132F8-3DF3-4A6B-ABD3-93C4693D48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0.28874</cdr:x>
      <cdr:y>0.20117</cdr:y>
    </cdr:from>
    <cdr:to>
      <cdr:x>0.6554</cdr:x>
      <cdr:y>0.30186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xmlns="" id="{0BA04E0A-9106-40D1-841F-813A9ADA68C0}"/>
            </a:ext>
          </a:extLst>
        </cdr:cNvPr>
        <cdr:cNvSpPr txBox="1"/>
      </cdr:nvSpPr>
      <cdr:spPr>
        <a:xfrm xmlns:a="http://schemas.openxmlformats.org/drawingml/2006/main">
          <a:off x="1268423" y="551842"/>
          <a:ext cx="1610697" cy="276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o-MD" sz="1200" b="1"/>
            <a:t>Total investiții </a:t>
          </a:r>
          <a:endParaRPr lang="ru-MD" sz="1200" b="1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80963</xdr:colOff>
      <xdr:row>14</xdr:row>
      <xdr:rowOff>138112</xdr:rowOff>
    </xdr:from>
    <xdr:to>
      <xdr:col>6</xdr:col>
      <xdr:colOff>79376</xdr:colOff>
      <xdr:row>29</xdr:row>
      <xdr:rowOff>23812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4D1C0A21-2F33-4A0F-89DE-26D6875006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222250</xdr:colOff>
      <xdr:row>14</xdr:row>
      <xdr:rowOff>176212</xdr:rowOff>
    </xdr:from>
    <xdr:to>
      <xdr:col>11</xdr:col>
      <xdr:colOff>666750</xdr:colOff>
      <xdr:row>29</xdr:row>
      <xdr:rowOff>61912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B0746F16-D2CC-4153-BDDE-E18AC7F2F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0.27914</cdr:x>
      <cdr:y>0.22396</cdr:y>
    </cdr:from>
    <cdr:to>
      <cdr:x>0.67059</cdr:x>
      <cdr:y>0.34549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xmlns="" id="{52EA9478-F346-499E-AE9B-9AB13DB9B8BF}"/>
            </a:ext>
          </a:extLst>
        </cdr:cNvPr>
        <cdr:cNvSpPr txBox="1"/>
      </cdr:nvSpPr>
      <cdr:spPr>
        <a:xfrm xmlns:a="http://schemas.openxmlformats.org/drawingml/2006/main">
          <a:off x="1243012" y="614363"/>
          <a:ext cx="174307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ro-MD" sz="1200" b="1"/>
            <a:t>Total impozite și taxe</a:t>
          </a:r>
          <a:endParaRPr lang="ru-MD" sz="1200" b="1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176211</xdr:rowOff>
    </xdr:from>
    <xdr:to>
      <xdr:col>4</xdr:col>
      <xdr:colOff>152400</xdr:colOff>
      <xdr:row>28</xdr:row>
      <xdr:rowOff>85724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573D7A89-464B-4EDB-A528-9550AD4941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195262</xdr:colOff>
      <xdr:row>13</xdr:row>
      <xdr:rowOff>185737</xdr:rowOff>
    </xdr:from>
    <xdr:to>
      <xdr:col>10</xdr:col>
      <xdr:colOff>676275</xdr:colOff>
      <xdr:row>28</xdr:row>
      <xdr:rowOff>71437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DE9984B9-4619-40DD-AA7B-E470503FC0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Таблица2" displayName="Таблица2" ref="A2:I13" totalsRowShown="0" headerRowDxfId="64" dataDxfId="63" tableBorderDxfId="62">
  <autoFilter ref="A2:I13"/>
  <tableColumns count="9">
    <tableColumn id="1" name="Nr." dataDxfId="61"/>
    <tableColumn id="2" name="Denumirea PI" dataDxfId="60"/>
    <tableColumn id="3" name="Hotărârea Guvernului" dataDxfId="59"/>
    <tableColumn id="4" name="Adresa juridică a _x000a_Parcului Industrial" dataDxfId="58"/>
    <tableColumn id="5" name="Denumirea întreprinderii administratoare" dataDxfId="57"/>
    <tableColumn id="6" name="Genul de activitate" dataDxfId="56"/>
    <tableColumn id="7" name="Suprafata_x000a_ parcului industrial, ha" dataDxfId="55"/>
    <tableColumn id="8" name="Ponderea, %" dataDxfId="54">
      <calculatedColumnFormula>G3/G$14%</calculatedColumnFormula>
    </tableColumn>
    <tableColumn id="9" name="Schimbarea destinației terenului, mln lei" dataDxfId="5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2:L13" headerRowDxfId="52">
  <autoFilter ref="A2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Nr." totalsRowLabel="Итог"/>
    <tableColumn id="2" name="Denumirea PI" dataDxfId="51" totalsRowDxfId="50"/>
    <tableColumn id="3" name="2013" dataDxfId="49" totalsRowDxfId="48" dataCellStyle="Финансовый"/>
    <tableColumn id="4" name="2014" dataDxfId="47" totalsRowDxfId="46" dataCellStyle="Финансовый"/>
    <tableColumn id="5" name="2015" dataDxfId="45" totalsRowDxfId="44" dataCellStyle="Финансовый"/>
    <tableColumn id="6" name="2016" dataDxfId="43" totalsRowDxfId="42" dataCellStyle="Финансовый"/>
    <tableColumn id="7" name="2017" dataDxfId="41" totalsRowDxfId="40" dataCellStyle="Финансовый"/>
    <tableColumn id="8" name="2018" dataDxfId="39" totalsRowDxfId="38" dataCellStyle="Финансовый"/>
    <tableColumn id="9" name="2019" dataDxfId="37"/>
    <tableColumn id="10" name="2020" dataDxfId="36"/>
    <tableColumn id="11" name="2021" dataDxfId="35"/>
    <tableColumn id="12" name="Total " totalsRowFunction="sum" dataDxfId="34" totalsRowDxfId="33">
      <calculatedColumnFormula>SUM(Таблица3[[#This Row],[2013]:[2021]])</calculatedColumnFormula>
    </tableColumn>
  </tableColumns>
  <tableStyleInfo name="TableStyleLight9" showFirstColumn="1" showLastColumn="0" showRowStripes="1" showColumnStripes="1"/>
</table>
</file>

<file path=xl/tables/table3.xml><?xml version="1.0" encoding="utf-8"?>
<table xmlns="http://schemas.openxmlformats.org/spreadsheetml/2006/main" id="5" name="Таблица5" displayName="Таблица5" ref="A2:K13" totalsRowShown="0" headerRowDxfId="32">
  <autoFilter ref="A2:K13"/>
  <tableColumns count="11">
    <tableColumn id="1" name="Nr."/>
    <tableColumn id="2" name="Denumierea PI" dataDxfId="31"/>
    <tableColumn id="3" name="2013"/>
    <tableColumn id="4" name="2014"/>
    <tableColumn id="5" name="2015"/>
    <tableColumn id="6" name="2016"/>
    <tableColumn id="7" name="2017"/>
    <tableColumn id="8" name="2008"/>
    <tableColumn id="9" name="2019"/>
    <tableColumn id="10" name="2020"/>
    <tableColumn id="11" name="2021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id="6" name="Таблица6" displayName="Таблица6" ref="A3:L14" totalsRowShown="0" headerRowDxfId="30">
  <autoFilter ref="A3:L14"/>
  <tableColumns count="12">
    <tableColumn id="1" name="Nr."/>
    <tableColumn id="2" name="Denumierea PI" dataDxfId="29"/>
    <tableColumn id="3" name="2013" dataDxfId="28" dataCellStyle="Финансовый"/>
    <tableColumn id="4" name="2014" dataDxfId="27" dataCellStyle="Финансовый"/>
    <tableColumn id="5" name="2015" dataDxfId="26" dataCellStyle="Финансовый"/>
    <tableColumn id="6" name="2016" dataDxfId="25" dataCellStyle="Финансовый"/>
    <tableColumn id="7" name="2017" dataDxfId="24" dataCellStyle="Финансовый"/>
    <tableColumn id="8" name="2018" dataDxfId="23"/>
    <tableColumn id="9" name="2019" dataDxfId="22"/>
    <tableColumn id="10" name="2020" dataDxfId="21"/>
    <tableColumn id="11" name="2021" dataDxfId="20"/>
    <tableColumn id="12" name="Total " dataDxfId="19">
      <calculatedColumnFormula>SUM(C4:K4)</calculatedColumnFormula>
    </tableColumn>
  </tableColumns>
  <tableStyleInfo name="TableStyleLight9" showFirstColumn="0" showLastColumn="0" showRowStripes="1" showColumnStripes="1"/>
</table>
</file>

<file path=xl/tables/table5.xml><?xml version="1.0" encoding="utf-8"?>
<table xmlns="http://schemas.openxmlformats.org/spreadsheetml/2006/main" id="4" name="Таблица4" displayName="Таблица4" ref="A2:L13" totalsRowShown="0" headerRowDxfId="18">
  <autoFilter ref="A2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Nr."/>
    <tableColumn id="2" name="Denumierea PI" dataDxfId="17"/>
    <tableColumn id="3" name="2013" dataDxfId="16" dataCellStyle="Финансовый"/>
    <tableColumn id="4" name="2014" dataDxfId="15" dataCellStyle="Финансовый"/>
    <tableColumn id="5" name="2015" dataDxfId="14" dataCellStyle="Финансовый"/>
    <tableColumn id="6" name="2016" dataDxfId="13" dataCellStyle="Финансовый"/>
    <tableColumn id="7" name="2017" dataDxfId="12" dataCellStyle="Финансовый"/>
    <tableColumn id="8" name="2018" dataDxfId="11"/>
    <tableColumn id="9" name="2019" dataDxfId="10"/>
    <tableColumn id="10" name="2020" dataDxfId="9"/>
    <tableColumn id="11" name="2021" dataDxfId="8"/>
    <tableColumn id="12" name="Total" dataDxfId="7">
      <calculatedColumnFormula>SUM(C3:K3)</calculatedColumnFormula>
    </tableColumn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id="1" name="Таблица1" displayName="Таблица1" ref="A2:K13" totalsRowShown="0" headerRowDxfId="6">
  <autoFilter ref="A2:K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Nr."/>
    <tableColumn id="2" name="Denumirea PI" dataDxfId="5"/>
    <tableColumn id="3" name="2013" dataDxfId="4" dataCellStyle="Финансовый"/>
    <tableColumn id="4" name="2014" dataDxfId="3" dataCellStyle="Финансовый"/>
    <tableColumn id="5" name="2015" dataDxfId="2" dataCellStyle="Финансовый"/>
    <tableColumn id="6" name="2016" dataDxfId="1" dataCellStyle="Финансовый"/>
    <tableColumn id="7" name="2017" dataDxfId="0" dataCellStyle="Финансовый"/>
    <tableColumn id="8" name="2018"/>
    <tableColumn id="9" name="2019"/>
    <tableColumn id="10" name="2020"/>
    <tableColumn id="11" name="2021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dno.md/companii?q=mun.%20Chi%C5%9Fin%C4%83u,%20sec.%20Buiucani,%20str.%20Paris,%2036/1,%20ap.%201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="120" zoomScaleNormal="70" zoomScaleSheetLayoutView="120" workbookViewId="0">
      <selection activeCell="F9" sqref="F9"/>
    </sheetView>
  </sheetViews>
  <sheetFormatPr defaultRowHeight="15" x14ac:dyDescent="0.25"/>
  <cols>
    <col min="1" max="1" width="5.5703125" style="10" customWidth="1"/>
    <col min="2" max="2" width="16.5703125" style="10" customWidth="1"/>
    <col min="3" max="3" width="22.7109375" style="10" bestFit="1" customWidth="1"/>
    <col min="4" max="4" width="19.28515625" style="10" customWidth="1"/>
    <col min="5" max="5" width="25.140625" style="10" customWidth="1"/>
    <col min="6" max="6" width="29" style="10" customWidth="1"/>
    <col min="7" max="7" width="18" style="10" customWidth="1"/>
    <col min="8" max="8" width="13.7109375" style="10" customWidth="1"/>
    <col min="9" max="9" width="15" style="10" customWidth="1"/>
    <col min="10" max="16384" width="9.140625" style="10"/>
  </cols>
  <sheetData>
    <row r="1" spans="1:9" ht="36.7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</row>
    <row r="2" spans="1:9" ht="60" x14ac:dyDescent="0.25">
      <c r="A2" s="19" t="s">
        <v>68</v>
      </c>
      <c r="B2" s="11" t="s">
        <v>67</v>
      </c>
      <c r="C2" s="11" t="s">
        <v>70</v>
      </c>
      <c r="D2" s="11" t="s">
        <v>42</v>
      </c>
      <c r="E2" s="11" t="s">
        <v>20</v>
      </c>
      <c r="F2" s="11" t="s">
        <v>21</v>
      </c>
      <c r="G2" s="24" t="s">
        <v>54</v>
      </c>
      <c r="H2" s="24" t="s">
        <v>55</v>
      </c>
      <c r="I2" s="49" t="s">
        <v>77</v>
      </c>
    </row>
    <row r="3" spans="1:9" ht="45" x14ac:dyDescent="0.25">
      <c r="A3" s="34">
        <v>1</v>
      </c>
      <c r="B3" s="5" t="s">
        <v>1</v>
      </c>
      <c r="C3" s="5" t="s">
        <v>10</v>
      </c>
      <c r="D3" s="5" t="s">
        <v>52</v>
      </c>
      <c r="E3" s="5" t="s">
        <v>22</v>
      </c>
      <c r="F3" s="5" t="s">
        <v>32</v>
      </c>
      <c r="G3" s="12">
        <v>13.49</v>
      </c>
      <c r="H3" s="12">
        <f>G3/G$13%</f>
        <v>6.0651530520466128</v>
      </c>
      <c r="I3" s="50">
        <v>13.40456783</v>
      </c>
    </row>
    <row r="4" spans="1:9" ht="45" x14ac:dyDescent="0.25">
      <c r="A4" s="34">
        <v>2</v>
      </c>
      <c r="B4" s="5" t="s">
        <v>2</v>
      </c>
      <c r="C4" s="5" t="s">
        <v>11</v>
      </c>
      <c r="D4" s="5" t="s">
        <v>44</v>
      </c>
      <c r="E4" s="5" t="s">
        <v>23</v>
      </c>
      <c r="F4" s="5" t="s">
        <v>56</v>
      </c>
      <c r="G4" s="12">
        <v>32.2607</v>
      </c>
      <c r="H4" s="12">
        <f t="shared" ref="H4:H13" si="0">G4/G$13%</f>
        <v>14.5045280256605</v>
      </c>
      <c r="I4" s="12"/>
    </row>
    <row r="5" spans="1:9" ht="45" x14ac:dyDescent="0.25">
      <c r="A5" s="34">
        <v>3</v>
      </c>
      <c r="B5" s="5" t="s">
        <v>3</v>
      </c>
      <c r="C5" s="5" t="s">
        <v>12</v>
      </c>
      <c r="D5" s="5" t="s">
        <v>45</v>
      </c>
      <c r="E5" s="5" t="s">
        <v>24</v>
      </c>
      <c r="F5" s="5" t="s">
        <v>33</v>
      </c>
      <c r="G5" s="12">
        <v>40</v>
      </c>
      <c r="H5" s="12">
        <f t="shared" si="0"/>
        <v>17.98414544713599</v>
      </c>
      <c r="I5" s="12">
        <v>19.078406399999999</v>
      </c>
    </row>
    <row r="6" spans="1:9" ht="45" x14ac:dyDescent="0.25">
      <c r="A6" s="34">
        <v>4</v>
      </c>
      <c r="B6" s="5" t="s">
        <v>4</v>
      </c>
      <c r="C6" s="5" t="s">
        <v>13</v>
      </c>
      <c r="D6" s="5" t="s">
        <v>46</v>
      </c>
      <c r="E6" s="5" t="s">
        <v>25</v>
      </c>
      <c r="F6" s="5" t="s">
        <v>34</v>
      </c>
      <c r="G6" s="12">
        <v>37.299999999999997</v>
      </c>
      <c r="H6" s="12">
        <f t="shared" si="0"/>
        <v>16.770215629454309</v>
      </c>
      <c r="I6" s="12">
        <v>4.7</v>
      </c>
    </row>
    <row r="7" spans="1:9" ht="30" x14ac:dyDescent="0.25">
      <c r="A7" s="34">
        <v>5</v>
      </c>
      <c r="B7" s="5" t="s">
        <v>5</v>
      </c>
      <c r="C7" s="5" t="s">
        <v>14</v>
      </c>
      <c r="D7" s="5" t="s">
        <v>47</v>
      </c>
      <c r="E7" s="5" t="s">
        <v>26</v>
      </c>
      <c r="F7" s="5" t="s">
        <v>35</v>
      </c>
      <c r="G7" s="12">
        <v>9.5187299999999997</v>
      </c>
      <c r="H7" s="12">
        <f t="shared" si="0"/>
        <v>4.279655619800419</v>
      </c>
      <c r="I7" s="12"/>
    </row>
    <row r="8" spans="1:9" ht="60" x14ac:dyDescent="0.25">
      <c r="A8" s="34">
        <v>6</v>
      </c>
      <c r="B8" s="5" t="s">
        <v>6</v>
      </c>
      <c r="C8" s="5" t="s">
        <v>15</v>
      </c>
      <c r="D8" s="5" t="s">
        <v>48</v>
      </c>
      <c r="E8" s="5" t="s">
        <v>27</v>
      </c>
      <c r="F8" s="5" t="s">
        <v>57</v>
      </c>
      <c r="G8" s="12">
        <v>17.898900000000001</v>
      </c>
      <c r="H8" s="12">
        <f t="shared" si="0"/>
        <v>8.0474105235935589</v>
      </c>
      <c r="I8" s="12">
        <v>20.986944594234</v>
      </c>
    </row>
    <row r="9" spans="1:9" ht="60" x14ac:dyDescent="0.25">
      <c r="A9" s="34">
        <v>7</v>
      </c>
      <c r="B9" s="5" t="s">
        <v>40</v>
      </c>
      <c r="C9" s="5" t="s">
        <v>16</v>
      </c>
      <c r="D9" s="5" t="s">
        <v>49</v>
      </c>
      <c r="E9" s="5" t="s">
        <v>28</v>
      </c>
      <c r="F9" s="5" t="s">
        <v>36</v>
      </c>
      <c r="G9" s="12">
        <v>10.7598</v>
      </c>
      <c r="H9" s="12">
        <f t="shared" si="0"/>
        <v>4.8376452045523459</v>
      </c>
      <c r="I9" s="12">
        <v>8.0970187642080003</v>
      </c>
    </row>
    <row r="10" spans="1:9" ht="45" x14ac:dyDescent="0.25">
      <c r="A10" s="34">
        <v>8</v>
      </c>
      <c r="B10" s="5" t="s">
        <v>7</v>
      </c>
      <c r="C10" s="5" t="s">
        <v>17</v>
      </c>
      <c r="D10" s="5" t="s">
        <v>53</v>
      </c>
      <c r="E10" s="5" t="s">
        <v>29</v>
      </c>
      <c r="F10" s="5" t="s">
        <v>58</v>
      </c>
      <c r="G10" s="12">
        <v>50.3</v>
      </c>
      <c r="H10" s="12">
        <f t="shared" si="0"/>
        <v>22.615062899773505</v>
      </c>
      <c r="I10" s="12">
        <v>38.309042584399997</v>
      </c>
    </row>
    <row r="11" spans="1:9" ht="45" x14ac:dyDescent="0.25">
      <c r="A11" s="34">
        <v>9</v>
      </c>
      <c r="B11" s="5" t="s">
        <v>8</v>
      </c>
      <c r="C11" s="5" t="s">
        <v>18</v>
      </c>
      <c r="D11" s="5" t="s">
        <v>50</v>
      </c>
      <c r="E11" s="5" t="s">
        <v>30</v>
      </c>
      <c r="F11" s="5" t="s">
        <v>37</v>
      </c>
      <c r="G11" s="12">
        <v>5</v>
      </c>
      <c r="H11" s="12">
        <f t="shared" si="0"/>
        <v>2.2480181808919988</v>
      </c>
      <c r="I11" s="12">
        <v>2.6829008999999999</v>
      </c>
    </row>
    <row r="12" spans="1:9" ht="45" x14ac:dyDescent="0.25">
      <c r="A12" s="34">
        <v>10</v>
      </c>
      <c r="B12" s="5" t="s">
        <v>9</v>
      </c>
      <c r="C12" s="5" t="s">
        <v>19</v>
      </c>
      <c r="D12" s="5" t="s">
        <v>51</v>
      </c>
      <c r="E12" s="5" t="s">
        <v>31</v>
      </c>
      <c r="F12" s="5" t="s">
        <v>33</v>
      </c>
      <c r="G12" s="12">
        <v>5.89</v>
      </c>
      <c r="H12" s="12">
        <f t="shared" si="0"/>
        <v>2.6481654170907745</v>
      </c>
      <c r="I12" s="12"/>
    </row>
    <row r="13" spans="1:9" x14ac:dyDescent="0.25">
      <c r="A13" s="33" t="s">
        <v>41</v>
      </c>
      <c r="B13" s="20"/>
      <c r="C13" s="20"/>
      <c r="D13" s="20"/>
      <c r="E13" s="20"/>
      <c r="F13" s="21"/>
      <c r="G13" s="22">
        <f>SUM(G3:G12)</f>
        <v>222.41812999999996</v>
      </c>
      <c r="H13" s="23">
        <f t="shared" si="0"/>
        <v>100</v>
      </c>
      <c r="I13" s="22">
        <f>SUM(I3:I12)</f>
        <v>107.258881072842</v>
      </c>
    </row>
  </sheetData>
  <mergeCells count="1">
    <mergeCell ref="A1:H1"/>
  </mergeCells>
  <hyperlinks>
    <hyperlink ref="D11" r:id="rId1" display="http://www.idno.md/companii?q=mun.%20Chi%C5%9Fin%C4%83u,%20sec.%20Buiucani,%20str.%20Paris,%2036/1,%20ap.%2017"/>
  </hyperlinks>
  <pageMargins left="0.7" right="0.7" top="0.75" bottom="0.75" header="0.3" footer="0.3"/>
  <pageSetup paperSize="9" scale="79" orientation="landscape" verticalDpi="0" r:id="rId2"/>
  <colBreaks count="1" manualBreakCount="1">
    <brk id="9" max="12" man="1"/>
  </colBreaks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view="pageBreakPreview" zoomScaleNormal="100" zoomScaleSheetLayoutView="100" workbookViewId="0">
      <selection activeCell="O33" sqref="O33"/>
    </sheetView>
  </sheetViews>
  <sheetFormatPr defaultRowHeight="15" x14ac:dyDescent="0.25"/>
  <cols>
    <col min="1" max="1" width="7.140625" customWidth="1"/>
    <col min="2" max="2" width="16.140625" customWidth="1"/>
    <col min="3" max="8" width="11.28515625" bestFit="1" customWidth="1"/>
    <col min="9" max="12" width="12.28515625" bestFit="1" customWidth="1"/>
  </cols>
  <sheetData>
    <row r="1" spans="1:12" ht="33" customHeight="1" x14ac:dyDescent="0.25">
      <c r="A1" s="54" t="s">
        <v>72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5">
      <c r="A2" s="18" t="s">
        <v>68</v>
      </c>
      <c r="B2" t="s">
        <v>67</v>
      </c>
      <c r="C2" s="25" t="s">
        <v>59</v>
      </c>
      <c r="D2" s="25" t="s">
        <v>60</v>
      </c>
      <c r="E2" s="25" t="s">
        <v>61</v>
      </c>
      <c r="F2" s="25" t="s">
        <v>62</v>
      </c>
      <c r="G2" s="26" t="s">
        <v>63</v>
      </c>
      <c r="H2" s="25" t="s">
        <v>64</v>
      </c>
      <c r="I2" s="25" t="s">
        <v>65</v>
      </c>
      <c r="J2" s="25" t="s">
        <v>66</v>
      </c>
      <c r="K2" s="25" t="s">
        <v>78</v>
      </c>
      <c r="L2" s="25" t="s">
        <v>71</v>
      </c>
    </row>
    <row r="3" spans="1:12" x14ac:dyDescent="0.25">
      <c r="A3" s="18">
        <f>'Date generale'!A3</f>
        <v>1</v>
      </c>
      <c r="B3" s="1" t="str">
        <f>'Date generale'!B3</f>
        <v>PI "Bioenergagro"</v>
      </c>
      <c r="C3" s="31"/>
      <c r="D3" s="31"/>
      <c r="E3" s="31"/>
      <c r="F3" s="31"/>
      <c r="G3" s="31"/>
      <c r="H3" s="31"/>
      <c r="I3" s="30"/>
      <c r="J3" s="30"/>
      <c r="K3" s="30"/>
      <c r="L3" s="28">
        <f>SUM(Таблица3[[#This Row],[2013]:[2021]])</f>
        <v>0</v>
      </c>
    </row>
    <row r="4" spans="1:12" x14ac:dyDescent="0.25">
      <c r="A4" s="18">
        <f>'Date generale'!A4</f>
        <v>2</v>
      </c>
      <c r="B4" s="1" t="str">
        <f>'Date generale'!B4</f>
        <v>PI "TRACOM"</v>
      </c>
      <c r="C4" s="31">
        <v>123200</v>
      </c>
      <c r="D4" s="31">
        <v>404393</v>
      </c>
      <c r="E4" s="31">
        <v>754004</v>
      </c>
      <c r="F4" s="31">
        <v>1196146</v>
      </c>
      <c r="G4" s="31">
        <v>1410770</v>
      </c>
      <c r="H4" s="31">
        <v>1972926.9</v>
      </c>
      <c r="I4" s="30">
        <v>2237662</v>
      </c>
      <c r="J4" s="30">
        <v>2791528</v>
      </c>
      <c r="K4" s="30">
        <v>3437366.8</v>
      </c>
      <c r="L4" s="28">
        <f>SUM(Таблица3[[#This Row],[2013]:[2021]])</f>
        <v>14327996.699999999</v>
      </c>
    </row>
    <row r="5" spans="1:12" x14ac:dyDescent="0.25">
      <c r="A5" s="18">
        <f>'Date generale'!A5</f>
        <v>3</v>
      </c>
      <c r="B5" s="1" t="str">
        <f>'Date generale'!B5</f>
        <v>PI "Cimişlia"</v>
      </c>
      <c r="C5" s="31"/>
      <c r="D5" s="31"/>
      <c r="E5" s="31"/>
      <c r="F5" s="31"/>
      <c r="G5" s="31"/>
      <c r="H5" s="31">
        <v>0</v>
      </c>
      <c r="I5" s="30">
        <v>0</v>
      </c>
      <c r="J5" s="30">
        <v>5539.3</v>
      </c>
      <c r="K5" s="30">
        <v>0</v>
      </c>
      <c r="L5" s="28">
        <f>SUM(Таблица3[[#This Row],[2013]:[2021]])</f>
        <v>5539.3</v>
      </c>
    </row>
    <row r="6" spans="1:12" x14ac:dyDescent="0.25">
      <c r="A6" s="18">
        <f>'Date generale'!A6</f>
        <v>4</v>
      </c>
      <c r="B6" s="1" t="str">
        <f>'Date generale'!B6</f>
        <v>PI "CAAN"</v>
      </c>
      <c r="C6" s="31"/>
      <c r="D6" s="31"/>
      <c r="E6" s="31">
        <v>437.6</v>
      </c>
      <c r="F6" s="31">
        <v>580.6</v>
      </c>
      <c r="G6" s="31">
        <v>521.79999999999995</v>
      </c>
      <c r="H6" s="31">
        <v>168.6</v>
      </c>
      <c r="I6" s="30">
        <v>11.7</v>
      </c>
      <c r="J6" s="30">
        <v>6519.2</v>
      </c>
      <c r="K6" s="30">
        <v>8592.7999999999993</v>
      </c>
      <c r="L6" s="28">
        <f>SUM(Таблица3[[#This Row],[2013]:[2021]])</f>
        <v>16832.3</v>
      </c>
    </row>
    <row r="7" spans="1:12" x14ac:dyDescent="0.25">
      <c r="A7" s="18">
        <f>'Date generale'!A7</f>
        <v>5</v>
      </c>
      <c r="B7" s="1" t="str">
        <f>'Date generale'!B7</f>
        <v>PI "Răut"</v>
      </c>
      <c r="C7" s="31">
        <v>22500</v>
      </c>
      <c r="D7" s="31">
        <v>47921</v>
      </c>
      <c r="E7" s="31">
        <v>87448</v>
      </c>
      <c r="F7" s="31">
        <v>98782</v>
      </c>
      <c r="G7" s="31">
        <v>57488.9</v>
      </c>
      <c r="H7" s="31">
        <v>69497.3</v>
      </c>
      <c r="I7" s="30">
        <v>131495</v>
      </c>
      <c r="J7" s="30">
        <v>100669.26</v>
      </c>
      <c r="K7" s="30">
        <v>155562.88</v>
      </c>
      <c r="L7" s="28">
        <f>SUM(Таблица3[[#This Row],[2013]:[2021]])</f>
        <v>771364.34</v>
      </c>
    </row>
    <row r="8" spans="1:12" x14ac:dyDescent="0.25">
      <c r="A8" s="18">
        <f>'Date generale'!A8</f>
        <v>6</v>
      </c>
      <c r="B8" s="1" t="str">
        <f>'Date generale'!B8</f>
        <v>PI "Edineţ"</v>
      </c>
      <c r="C8" s="31">
        <v>10</v>
      </c>
      <c r="D8" s="31">
        <v>184</v>
      </c>
      <c r="E8" s="31">
        <v>102541</v>
      </c>
      <c r="F8" s="31">
        <v>129951</v>
      </c>
      <c r="G8" s="31">
        <v>323519.90000000002</v>
      </c>
      <c r="H8" s="31">
        <v>192178</v>
      </c>
      <c r="I8" s="30">
        <v>373050.3</v>
      </c>
      <c r="J8" s="30">
        <v>400192.5</v>
      </c>
      <c r="K8" s="30">
        <v>380683.67</v>
      </c>
      <c r="L8" s="28">
        <f>SUM(Таблица3[[#This Row],[2013]:[2021]])</f>
        <v>1902310.3699999999</v>
      </c>
    </row>
    <row r="9" spans="1:12" ht="45" x14ac:dyDescent="0.25">
      <c r="A9" s="39">
        <f>'Date generale'!A9</f>
        <v>7</v>
      </c>
      <c r="B9" s="48" t="str">
        <f>'Date generale'!B9</f>
        <v>PI "Triveneta Cavi Development"</v>
      </c>
      <c r="C9" s="45"/>
      <c r="D9" s="45"/>
      <c r="E9" s="45"/>
      <c r="F9" s="45">
        <v>140685</v>
      </c>
      <c r="G9" s="45">
        <v>447148</v>
      </c>
      <c r="H9" s="45">
        <v>648915.4</v>
      </c>
      <c r="I9" s="44">
        <v>662547.5</v>
      </c>
      <c r="J9" s="44">
        <v>153025.60000000001</v>
      </c>
      <c r="K9" s="30">
        <v>141781.20000000001</v>
      </c>
      <c r="L9" s="41">
        <f>SUM(Таблица3[[#This Row],[2013]:[2021]])</f>
        <v>2194102.7000000002</v>
      </c>
    </row>
    <row r="10" spans="1:12" x14ac:dyDescent="0.25">
      <c r="A10" s="18">
        <f>'Date generale'!A10</f>
        <v>8</v>
      </c>
      <c r="B10" s="1" t="str">
        <f>'Date generale'!B10</f>
        <v>PI "Comrat"</v>
      </c>
      <c r="C10" s="31"/>
      <c r="D10" s="31"/>
      <c r="E10" s="31"/>
      <c r="F10" s="31"/>
      <c r="G10" s="31"/>
      <c r="H10" s="31">
        <v>447.9</v>
      </c>
      <c r="I10" s="30">
        <v>124522.5</v>
      </c>
      <c r="J10" s="30">
        <v>99245.8</v>
      </c>
      <c r="K10" s="30">
        <v>245802.4</v>
      </c>
      <c r="L10" s="28">
        <f>SUM(Таблица3[[#This Row],[2013]:[2021]])</f>
        <v>470018.6</v>
      </c>
    </row>
    <row r="11" spans="1:12" x14ac:dyDescent="0.25">
      <c r="A11" s="18">
        <f>'Date generale'!A11</f>
        <v>9</v>
      </c>
      <c r="B11" s="1" t="str">
        <f>'Date generale'!B11</f>
        <v>PI "FAIP"</v>
      </c>
      <c r="C11" s="31"/>
      <c r="D11" s="31"/>
      <c r="E11" s="31"/>
      <c r="F11" s="31"/>
      <c r="G11" s="31"/>
      <c r="H11" s="31">
        <v>10809.4</v>
      </c>
      <c r="I11" s="30">
        <v>0</v>
      </c>
      <c r="J11" s="30">
        <v>7351.8</v>
      </c>
      <c r="K11" s="30">
        <v>8218.4</v>
      </c>
      <c r="L11" s="28">
        <f>SUM(Таблица3[[#This Row],[2013]:[2021]])</f>
        <v>26379.599999999999</v>
      </c>
    </row>
    <row r="12" spans="1:12" x14ac:dyDescent="0.25">
      <c r="A12" s="18">
        <f>'Date generale'!A12</f>
        <v>10</v>
      </c>
      <c r="B12" s="1" t="str">
        <f>'Date generale'!B12</f>
        <v>PI "CAHUL"</v>
      </c>
      <c r="C12" s="31"/>
      <c r="D12" s="31"/>
      <c r="E12" s="31"/>
      <c r="F12" s="31"/>
      <c r="G12" s="31"/>
      <c r="H12" s="31"/>
      <c r="I12" s="30"/>
      <c r="J12" s="30"/>
      <c r="K12" s="30"/>
      <c r="L12" s="28">
        <f>SUM(Таблица3[[#This Row],[2013]:[2021]])</f>
        <v>0</v>
      </c>
    </row>
    <row r="13" spans="1:12" x14ac:dyDescent="0.25">
      <c r="B13" s="1" t="s">
        <v>38</v>
      </c>
      <c r="C13" s="29">
        <f>SUM(C3:C12)</f>
        <v>145710</v>
      </c>
      <c r="D13" s="29">
        <f t="shared" ref="D13:K13" si="0">SUM(D3:D12)</f>
        <v>452498</v>
      </c>
      <c r="E13" s="29">
        <f t="shared" si="0"/>
        <v>944430.6</v>
      </c>
      <c r="F13" s="29">
        <f t="shared" si="0"/>
        <v>1566144.6</v>
      </c>
      <c r="G13" s="29">
        <f t="shared" si="0"/>
        <v>2239448.6</v>
      </c>
      <c r="H13" s="29">
        <f t="shared" si="0"/>
        <v>2894943.4999999995</v>
      </c>
      <c r="I13" s="29">
        <f t="shared" si="0"/>
        <v>3529289</v>
      </c>
      <c r="J13" s="29">
        <f t="shared" si="0"/>
        <v>3564071.4599999995</v>
      </c>
      <c r="K13" s="29">
        <f t="shared" si="0"/>
        <v>4378008.1500000004</v>
      </c>
      <c r="L13" s="28">
        <f>SUM(Таблица3[[#This Row],[2013]:[2021]])</f>
        <v>19714543.91</v>
      </c>
    </row>
    <row r="14" spans="1:12" x14ac:dyDescent="0.25">
      <c r="G14" s="4"/>
    </row>
    <row r="15" spans="1:12" x14ac:dyDescent="0.25">
      <c r="D15" s="8"/>
      <c r="E15" s="8"/>
      <c r="F15" s="8"/>
      <c r="G15" s="8"/>
    </row>
    <row r="36" spans="3:11" x14ac:dyDescent="0.25">
      <c r="C36" s="27">
        <f>AVERAGE(L3:L12)</f>
        <v>1971454.3910000003</v>
      </c>
      <c r="D36" s="27">
        <f>C36</f>
        <v>1971454.3910000003</v>
      </c>
      <c r="E36" s="27">
        <f t="shared" ref="E36:K36" si="1">D36</f>
        <v>1971454.3910000003</v>
      </c>
      <c r="F36" s="27">
        <f t="shared" si="1"/>
        <v>1971454.3910000003</v>
      </c>
      <c r="G36" s="27">
        <f t="shared" si="1"/>
        <v>1971454.3910000003</v>
      </c>
      <c r="H36" s="27">
        <f t="shared" si="1"/>
        <v>1971454.3910000003</v>
      </c>
      <c r="I36" s="27">
        <f t="shared" si="1"/>
        <v>1971454.3910000003</v>
      </c>
      <c r="J36" s="27">
        <f t="shared" si="1"/>
        <v>1971454.3910000003</v>
      </c>
      <c r="K36" s="27">
        <f t="shared" si="1"/>
        <v>1971454.3910000003</v>
      </c>
    </row>
    <row r="37" spans="3:11" x14ac:dyDescent="0.25">
      <c r="C37" s="27">
        <f>C13</f>
        <v>145710</v>
      </c>
      <c r="D37" s="27">
        <f>D13+C13</f>
        <v>598208</v>
      </c>
      <c r="E37" s="27">
        <f t="shared" ref="E37:K37" si="2">D37+E13</f>
        <v>1542638.6</v>
      </c>
      <c r="F37" s="27">
        <f t="shared" si="2"/>
        <v>3108783.2</v>
      </c>
      <c r="G37" s="27">
        <f t="shared" si="2"/>
        <v>5348231.8000000007</v>
      </c>
      <c r="H37" s="27">
        <f t="shared" si="2"/>
        <v>8243175.3000000007</v>
      </c>
      <c r="I37" s="27">
        <f t="shared" si="2"/>
        <v>11772464.300000001</v>
      </c>
      <c r="J37" s="27">
        <f t="shared" si="2"/>
        <v>15336535.76</v>
      </c>
      <c r="K37" s="27">
        <f t="shared" si="2"/>
        <v>19714543.91</v>
      </c>
    </row>
  </sheetData>
  <mergeCells count="1">
    <mergeCell ref="A1:L1"/>
  </mergeCells>
  <phoneticPr fontId="6" type="noConversion"/>
  <conditionalFormatting sqref="L3:L1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{65336B94-3A8F-41C8-A6BF-903EBF893689}</x14:id>
        </ext>
      </extLst>
    </cfRule>
  </conditionalFormatting>
  <pageMargins left="0.7" right="0.7" top="0.75" bottom="0.75" header="0.3" footer="0.3"/>
  <pageSetup paperSize="9" scale="93" orientation="landscape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5336B94-3A8F-41C8-A6BF-903EBF89368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L3:L12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view="pageBreakPreview" zoomScale="115" zoomScaleNormal="100" zoomScaleSheetLayoutView="115" workbookViewId="0">
      <selection activeCell="O15" sqref="O15"/>
    </sheetView>
  </sheetViews>
  <sheetFormatPr defaultRowHeight="15" x14ac:dyDescent="0.25"/>
  <cols>
    <col min="1" max="1" width="6" bestFit="1" customWidth="1"/>
    <col min="2" max="2" width="34.42578125" customWidth="1"/>
    <col min="11" max="11" width="11.5703125" customWidth="1"/>
  </cols>
  <sheetData>
    <row r="1" spans="1:11" ht="27.75" customHeight="1" x14ac:dyDescent="0.25">
      <c r="A1" s="54" t="s">
        <v>75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x14ac:dyDescent="0.25">
      <c r="A2" s="18" t="s">
        <v>68</v>
      </c>
      <c r="B2" t="s">
        <v>73</v>
      </c>
      <c r="C2" s="17" t="s">
        <v>59</v>
      </c>
      <c r="D2" s="17" t="s">
        <v>60</v>
      </c>
      <c r="E2" s="17" t="s">
        <v>61</v>
      </c>
      <c r="F2" s="17" t="s">
        <v>62</v>
      </c>
      <c r="G2" s="35" t="s">
        <v>63</v>
      </c>
      <c r="H2" s="32" t="s">
        <v>74</v>
      </c>
      <c r="I2" s="17" t="s">
        <v>65</v>
      </c>
      <c r="J2" s="17" t="s">
        <v>66</v>
      </c>
      <c r="K2" s="17" t="s">
        <v>78</v>
      </c>
    </row>
    <row r="3" spans="1:11" x14ac:dyDescent="0.25">
      <c r="A3" s="9">
        <f>'Date generale'!A3</f>
        <v>1</v>
      </c>
      <c r="B3" s="1" t="str">
        <f>'Date generale'!B3</f>
        <v>PI "Bioenergagro"</v>
      </c>
      <c r="C3" s="52"/>
      <c r="D3" s="52"/>
      <c r="E3" s="52">
        <v>5</v>
      </c>
      <c r="F3" s="52">
        <v>5</v>
      </c>
      <c r="G3" s="52">
        <v>5</v>
      </c>
      <c r="H3" s="52">
        <v>5</v>
      </c>
      <c r="I3" s="52">
        <v>5</v>
      </c>
      <c r="J3" s="52">
        <v>5</v>
      </c>
      <c r="K3" s="51">
        <v>5</v>
      </c>
    </row>
    <row r="4" spans="1:11" x14ac:dyDescent="0.25">
      <c r="A4" s="9">
        <f>'Date generale'!A4</f>
        <v>2</v>
      </c>
      <c r="B4" s="1" t="str">
        <f>'Date generale'!B4</f>
        <v>PI "TRACOM"</v>
      </c>
      <c r="C4" s="52">
        <v>35</v>
      </c>
      <c r="D4" s="52">
        <v>783</v>
      </c>
      <c r="E4" s="52">
        <v>1066</v>
      </c>
      <c r="F4" s="52">
        <v>1377</v>
      </c>
      <c r="G4" s="52">
        <v>1597</v>
      </c>
      <c r="H4" s="52">
        <v>1932</v>
      </c>
      <c r="I4" s="52">
        <v>1999</v>
      </c>
      <c r="J4" s="52">
        <v>2133</v>
      </c>
      <c r="K4" s="51">
        <v>1965.5</v>
      </c>
    </row>
    <row r="5" spans="1:11" x14ac:dyDescent="0.25">
      <c r="A5" s="9">
        <f>'Date generale'!A5</f>
        <v>3</v>
      </c>
      <c r="B5" s="1" t="str">
        <f>'Date generale'!B5</f>
        <v>PI "Cimişlia"</v>
      </c>
      <c r="C5" s="52"/>
      <c r="D5" s="52">
        <v>2</v>
      </c>
      <c r="E5" s="52">
        <v>2</v>
      </c>
      <c r="F5" s="52">
        <v>2</v>
      </c>
      <c r="G5" s="52">
        <v>2</v>
      </c>
      <c r="H5" s="52">
        <v>2</v>
      </c>
      <c r="I5" s="52">
        <v>2</v>
      </c>
      <c r="J5" s="52">
        <v>22</v>
      </c>
      <c r="K5" s="51">
        <v>2</v>
      </c>
    </row>
    <row r="6" spans="1:11" x14ac:dyDescent="0.25">
      <c r="A6" s="9">
        <f>'Date generale'!A6</f>
        <v>4</v>
      </c>
      <c r="B6" s="1" t="str">
        <f>'Date generale'!B6</f>
        <v>PI "CAAN"</v>
      </c>
      <c r="C6" s="52"/>
      <c r="D6" s="52">
        <v>35</v>
      </c>
      <c r="E6" s="52">
        <v>32</v>
      </c>
      <c r="F6" s="52">
        <v>44</v>
      </c>
      <c r="G6" s="52">
        <v>38</v>
      </c>
      <c r="H6" s="52">
        <v>37</v>
      </c>
      <c r="I6" s="52">
        <v>30</v>
      </c>
      <c r="J6" s="52">
        <v>37</v>
      </c>
      <c r="K6" s="51">
        <v>19</v>
      </c>
    </row>
    <row r="7" spans="1:11" x14ac:dyDescent="0.25">
      <c r="A7" s="9">
        <f>'Date generale'!A7</f>
        <v>5</v>
      </c>
      <c r="B7" s="1" t="str">
        <f>'Date generale'!B7</f>
        <v>PI "Răut"</v>
      </c>
      <c r="C7" s="52">
        <v>248</v>
      </c>
      <c r="D7" s="52">
        <v>403</v>
      </c>
      <c r="E7" s="52">
        <v>658</v>
      </c>
      <c r="F7" s="52">
        <v>936</v>
      </c>
      <c r="G7" s="52">
        <v>910</v>
      </c>
      <c r="H7" s="52">
        <v>1055</v>
      </c>
      <c r="I7" s="52">
        <v>905</v>
      </c>
      <c r="J7" s="52">
        <v>817</v>
      </c>
      <c r="K7" s="51">
        <v>889</v>
      </c>
    </row>
    <row r="8" spans="1:11" x14ac:dyDescent="0.25">
      <c r="A8" s="9">
        <f>'Date generale'!A8</f>
        <v>6</v>
      </c>
      <c r="B8" s="1" t="str">
        <f>'Date generale'!B8</f>
        <v>PI "Edineţ"</v>
      </c>
      <c r="C8" s="52">
        <v>2</v>
      </c>
      <c r="D8" s="52">
        <v>5</v>
      </c>
      <c r="E8" s="52">
        <v>138</v>
      </c>
      <c r="F8" s="52">
        <v>168</v>
      </c>
      <c r="G8" s="52">
        <v>133</v>
      </c>
      <c r="H8" s="52">
        <v>150</v>
      </c>
      <c r="I8" s="52">
        <v>185</v>
      </c>
      <c r="J8" s="52">
        <v>194</v>
      </c>
      <c r="K8" s="51">
        <v>202</v>
      </c>
    </row>
    <row r="9" spans="1:11" x14ac:dyDescent="0.25">
      <c r="A9" s="25">
        <f>'Date generale'!A9</f>
        <v>7</v>
      </c>
      <c r="B9" s="48" t="str">
        <f>'Date generale'!B9</f>
        <v>PI "Triveneta Cavi Development"</v>
      </c>
      <c r="C9" s="52"/>
      <c r="D9" s="52">
        <v>1</v>
      </c>
      <c r="E9" s="52">
        <v>14</v>
      </c>
      <c r="F9" s="52">
        <v>59</v>
      </c>
      <c r="G9" s="52">
        <v>168</v>
      </c>
      <c r="H9" s="52">
        <v>162</v>
      </c>
      <c r="I9" s="52">
        <v>134</v>
      </c>
      <c r="J9" s="52">
        <v>23</v>
      </c>
      <c r="K9" s="51">
        <v>8</v>
      </c>
    </row>
    <row r="10" spans="1:11" x14ac:dyDescent="0.25">
      <c r="A10" s="9">
        <f>'Date generale'!A10</f>
        <v>8</v>
      </c>
      <c r="B10" s="1" t="str">
        <f>'Date generale'!B10</f>
        <v>PI "Comrat"</v>
      </c>
      <c r="C10" s="52"/>
      <c r="D10" s="52"/>
      <c r="E10" s="52">
        <v>1</v>
      </c>
      <c r="F10" s="52">
        <v>1</v>
      </c>
      <c r="G10" s="52">
        <v>1</v>
      </c>
      <c r="H10" s="52">
        <v>42</v>
      </c>
      <c r="I10" s="52">
        <v>996</v>
      </c>
      <c r="J10" s="52">
        <v>517</v>
      </c>
      <c r="K10" s="51">
        <v>969</v>
      </c>
    </row>
    <row r="11" spans="1:11" x14ac:dyDescent="0.25">
      <c r="A11" s="9">
        <f>'Date generale'!A11</f>
        <v>9</v>
      </c>
      <c r="B11" s="1" t="str">
        <f>'Date generale'!B11</f>
        <v>PI "FAIP"</v>
      </c>
      <c r="C11" s="52"/>
      <c r="D11" s="52"/>
      <c r="E11" s="52">
        <v>1</v>
      </c>
      <c r="F11" s="52">
        <v>12</v>
      </c>
      <c r="G11" s="52">
        <v>12</v>
      </c>
      <c r="H11" s="52">
        <v>7</v>
      </c>
      <c r="I11" s="52">
        <v>12</v>
      </c>
      <c r="J11" s="52">
        <v>12</v>
      </c>
      <c r="K11" s="51">
        <v>5</v>
      </c>
    </row>
    <row r="12" spans="1:11" x14ac:dyDescent="0.25">
      <c r="A12" s="9">
        <f>'Date generale'!A12</f>
        <v>10</v>
      </c>
      <c r="B12" s="1" t="str">
        <f>'Date generale'!B12</f>
        <v>PI "CAHUL"</v>
      </c>
      <c r="C12" s="52"/>
      <c r="D12" s="52"/>
      <c r="E12" s="52"/>
      <c r="F12" s="52">
        <v>1</v>
      </c>
      <c r="G12" s="52">
        <v>1</v>
      </c>
      <c r="H12" s="52">
        <v>0</v>
      </c>
      <c r="I12" s="52">
        <v>0</v>
      </c>
      <c r="J12" s="52">
        <v>0</v>
      </c>
      <c r="K12" s="51">
        <v>2</v>
      </c>
    </row>
    <row r="13" spans="1:11" x14ac:dyDescent="0.25">
      <c r="B13" s="1" t="s">
        <v>38</v>
      </c>
      <c r="C13" s="1">
        <f>SUM(C3:C12)</f>
        <v>285</v>
      </c>
      <c r="D13" s="1">
        <f t="shared" ref="D13:K13" si="0">SUM(D3:D12)</f>
        <v>1229</v>
      </c>
      <c r="E13" s="1">
        <f t="shared" si="0"/>
        <v>1917</v>
      </c>
      <c r="F13" s="1">
        <f t="shared" si="0"/>
        <v>2605</v>
      </c>
      <c r="G13" s="1">
        <f t="shared" si="0"/>
        <v>2867</v>
      </c>
      <c r="H13" s="1">
        <f t="shared" si="0"/>
        <v>3392</v>
      </c>
      <c r="I13" s="1">
        <f t="shared" si="0"/>
        <v>4268</v>
      </c>
      <c r="J13" s="1">
        <f t="shared" si="0"/>
        <v>3760</v>
      </c>
      <c r="K13" s="1">
        <f t="shared" si="0"/>
        <v>4066.5</v>
      </c>
    </row>
  </sheetData>
  <mergeCells count="1">
    <mergeCell ref="A1:K1"/>
  </mergeCells>
  <conditionalFormatting sqref="N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:K1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{1C8D34DC-A06D-41A7-9B38-8DB7F0D84727}</x14:id>
        </ext>
      </extLst>
    </cfRule>
  </conditionalFormatting>
  <pageMargins left="0.7" right="0.7" top="0.75" bottom="0.75" header="0.3" footer="0.3"/>
  <pageSetup paperSize="9" orientation="landscape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8D34DC-A06D-41A7-9B38-8DB7F0D8472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K3:K12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view="pageBreakPreview" topLeftCell="A2" zoomScale="115" zoomScaleNormal="100" zoomScaleSheetLayoutView="115" workbookViewId="0">
      <selection activeCell="O17" sqref="O17"/>
    </sheetView>
  </sheetViews>
  <sheetFormatPr defaultRowHeight="15" x14ac:dyDescent="0.25"/>
  <cols>
    <col min="1" max="1" width="6.140625" bestFit="1" customWidth="1"/>
    <col min="2" max="2" width="17.85546875" customWidth="1"/>
    <col min="3" max="3" width="9.5703125" bestFit="1" customWidth="1"/>
    <col min="4" max="6" width="10" bestFit="1" customWidth="1"/>
    <col min="7" max="12" width="11.5703125" bestFit="1" customWidth="1"/>
  </cols>
  <sheetData>
    <row r="2" spans="1:12" ht="34.5" customHeight="1" x14ac:dyDescent="0.25">
      <c r="A2" s="54" t="s">
        <v>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x14ac:dyDescent="0.25">
      <c r="A3" s="38" t="s">
        <v>68</v>
      </c>
      <c r="B3" s="36" t="s">
        <v>73</v>
      </c>
      <c r="C3" s="25" t="s">
        <v>59</v>
      </c>
      <c r="D3" s="25" t="s">
        <v>60</v>
      </c>
      <c r="E3" s="25" t="s">
        <v>61</v>
      </c>
      <c r="F3" s="25" t="s">
        <v>62</v>
      </c>
      <c r="G3" s="37" t="s">
        <v>63</v>
      </c>
      <c r="H3" s="25" t="s">
        <v>64</v>
      </c>
      <c r="I3" s="25" t="s">
        <v>65</v>
      </c>
      <c r="J3" s="25" t="s">
        <v>66</v>
      </c>
      <c r="K3" s="26" t="s">
        <v>78</v>
      </c>
      <c r="L3" s="39" t="s">
        <v>71</v>
      </c>
    </row>
    <row r="4" spans="1:12" x14ac:dyDescent="0.25">
      <c r="A4" s="46">
        <f>'Locuri de munca'!A3</f>
        <v>1</v>
      </c>
      <c r="B4" s="2" t="str">
        <f>'Locuri de munca'!B3</f>
        <v>PI "Bioenergagro"</v>
      </c>
      <c r="C4" s="42">
        <v>23500</v>
      </c>
      <c r="D4" s="42">
        <v>20700</v>
      </c>
      <c r="E4" s="43"/>
      <c r="F4" s="43"/>
      <c r="G4" s="44"/>
      <c r="H4" s="44"/>
      <c r="I4" s="44"/>
      <c r="J4" s="44"/>
      <c r="K4" s="44"/>
      <c r="L4" s="41">
        <f>SUM(C4:K4)</f>
        <v>44200</v>
      </c>
    </row>
    <row r="5" spans="1:12" x14ac:dyDescent="0.25">
      <c r="A5" s="46">
        <f>'Date generale'!A4</f>
        <v>2</v>
      </c>
      <c r="B5" s="1" t="str">
        <f>'Date generale'!B4</f>
        <v>PI "TRACOM"</v>
      </c>
      <c r="C5" s="45">
        <v>5202.8</v>
      </c>
      <c r="D5" s="45">
        <v>106926</v>
      </c>
      <c r="E5" s="45">
        <v>81759.600000000006</v>
      </c>
      <c r="F5" s="45">
        <v>116701</v>
      </c>
      <c r="G5" s="45">
        <v>76736</v>
      </c>
      <c r="H5" s="44">
        <v>238162</v>
      </c>
      <c r="I5" s="44">
        <v>329133</v>
      </c>
      <c r="J5" s="44">
        <v>192768.9</v>
      </c>
      <c r="K5" s="44">
        <v>362163.7</v>
      </c>
      <c r="L5" s="41">
        <f t="shared" ref="L5:L14" si="0">SUM(C5:K5)</f>
        <v>1509553</v>
      </c>
    </row>
    <row r="6" spans="1:12" x14ac:dyDescent="0.25">
      <c r="A6" s="46">
        <f>'Date generale'!A5</f>
        <v>3</v>
      </c>
      <c r="B6" s="1" t="str">
        <f>'Date generale'!B5</f>
        <v>PI "Cimişlia"</v>
      </c>
      <c r="C6" s="45"/>
      <c r="D6" s="45"/>
      <c r="E6" s="45"/>
      <c r="F6" s="45"/>
      <c r="G6" s="44"/>
      <c r="H6" s="44"/>
      <c r="I6" s="44"/>
      <c r="J6" s="44">
        <v>617.26</v>
      </c>
      <c r="K6" s="44"/>
      <c r="L6" s="41">
        <f t="shared" si="0"/>
        <v>617.26</v>
      </c>
    </row>
    <row r="7" spans="1:12" x14ac:dyDescent="0.25">
      <c r="A7" s="46">
        <f>'Date generale'!A6</f>
        <v>4</v>
      </c>
      <c r="B7" s="1" t="str">
        <f>'Date generale'!B6</f>
        <v>PI "CAAN"</v>
      </c>
      <c r="C7" s="45">
        <v>1624</v>
      </c>
      <c r="D7" s="45"/>
      <c r="E7" s="45"/>
      <c r="F7" s="45"/>
      <c r="G7" s="44">
        <v>827.26</v>
      </c>
      <c r="H7" s="44"/>
      <c r="I7" s="44">
        <v>46.9</v>
      </c>
      <c r="J7" s="44">
        <v>3632.4</v>
      </c>
      <c r="K7" s="44">
        <v>18198.2</v>
      </c>
      <c r="L7" s="41">
        <f t="shared" si="0"/>
        <v>24328.760000000002</v>
      </c>
    </row>
    <row r="8" spans="1:12" x14ac:dyDescent="0.25">
      <c r="A8" s="46">
        <f>'Date generale'!A7</f>
        <v>5</v>
      </c>
      <c r="B8" s="1" t="str">
        <f>'Date generale'!B7</f>
        <v>PI "Răut"</v>
      </c>
      <c r="C8" s="45">
        <v>143</v>
      </c>
      <c r="D8" s="45">
        <v>5892</v>
      </c>
      <c r="E8" s="45">
        <v>7764</v>
      </c>
      <c r="F8" s="45">
        <v>5949</v>
      </c>
      <c r="G8" s="45">
        <v>21792.6</v>
      </c>
      <c r="H8" s="44">
        <v>14168.5</v>
      </c>
      <c r="I8" s="44">
        <v>13784.2</v>
      </c>
      <c r="J8" s="44">
        <v>915.4</v>
      </c>
      <c r="K8" s="44">
        <v>10496.1</v>
      </c>
      <c r="L8" s="41">
        <f t="shared" si="0"/>
        <v>80904.800000000003</v>
      </c>
    </row>
    <row r="9" spans="1:12" x14ac:dyDescent="0.25">
      <c r="A9" s="46">
        <f>'Date generale'!A8</f>
        <v>6</v>
      </c>
      <c r="B9" s="1" t="str">
        <f>'Date generale'!B8</f>
        <v>PI "Edineţ"</v>
      </c>
      <c r="C9" s="45"/>
      <c r="D9" s="45">
        <v>7570</v>
      </c>
      <c r="E9" s="45">
        <v>200710</v>
      </c>
      <c r="F9" s="45">
        <v>20716</v>
      </c>
      <c r="G9" s="45">
        <v>194372.6</v>
      </c>
      <c r="H9" s="44">
        <v>117278.7</v>
      </c>
      <c r="I9" s="44">
        <v>25428</v>
      </c>
      <c r="J9" s="44">
        <v>60988.4</v>
      </c>
      <c r="K9" s="44">
        <v>28400.81</v>
      </c>
      <c r="L9" s="41">
        <f t="shared" si="0"/>
        <v>655464.51</v>
      </c>
    </row>
    <row r="10" spans="1:12" ht="30" x14ac:dyDescent="0.25">
      <c r="A10" s="46">
        <f>'Date generale'!A9</f>
        <v>7</v>
      </c>
      <c r="B10" s="32" t="str">
        <f>'Date generale'!B9</f>
        <v>PI "Triveneta Cavi Development"</v>
      </c>
      <c r="C10" s="45"/>
      <c r="D10" s="45"/>
      <c r="E10" s="45">
        <v>290901</v>
      </c>
      <c r="F10" s="45">
        <v>25900</v>
      </c>
      <c r="G10" s="45">
        <v>406336.8</v>
      </c>
      <c r="H10" s="44">
        <v>48143.34</v>
      </c>
      <c r="I10" s="44">
        <v>25728.6</v>
      </c>
      <c r="J10" s="44"/>
      <c r="K10" s="44"/>
      <c r="L10" s="41">
        <f t="shared" si="0"/>
        <v>797009.74</v>
      </c>
    </row>
    <row r="11" spans="1:12" x14ac:dyDescent="0.25">
      <c r="A11" s="46">
        <f>'Date generale'!A10</f>
        <v>8</v>
      </c>
      <c r="B11" s="1" t="str">
        <f>'Date generale'!B10</f>
        <v>PI "Comrat"</v>
      </c>
      <c r="C11" s="45"/>
      <c r="D11" s="45"/>
      <c r="E11" s="45"/>
      <c r="F11" s="45"/>
      <c r="G11" s="44"/>
      <c r="H11" s="44">
        <v>14557</v>
      </c>
      <c r="I11" s="44">
        <v>100660</v>
      </c>
      <c r="J11" s="44"/>
      <c r="K11" s="44"/>
      <c r="L11" s="41">
        <f t="shared" si="0"/>
        <v>115217</v>
      </c>
    </row>
    <row r="12" spans="1:12" x14ac:dyDescent="0.25">
      <c r="A12" s="46">
        <f>'Date generale'!A11</f>
        <v>9</v>
      </c>
      <c r="B12" s="1" t="str">
        <f>'Date generale'!B11</f>
        <v>PI "FAIP"</v>
      </c>
      <c r="C12" s="45"/>
      <c r="D12" s="45"/>
      <c r="E12" s="45">
        <v>1301.2</v>
      </c>
      <c r="F12" s="45">
        <v>1789.5</v>
      </c>
      <c r="G12" s="45">
        <v>3020</v>
      </c>
      <c r="H12" s="44">
        <v>4102.3999999999996</v>
      </c>
      <c r="I12" s="44">
        <v>0</v>
      </c>
      <c r="J12" s="44">
        <v>6217.4</v>
      </c>
      <c r="K12" s="44">
        <v>720</v>
      </c>
      <c r="L12" s="41">
        <f t="shared" si="0"/>
        <v>17150.5</v>
      </c>
    </row>
    <row r="13" spans="1:12" x14ac:dyDescent="0.25">
      <c r="A13" s="46">
        <f>'Date generale'!A12</f>
        <v>10</v>
      </c>
      <c r="B13" s="1" t="str">
        <f>'Date generale'!B12</f>
        <v>PI "CAHUL"</v>
      </c>
      <c r="C13" s="45"/>
      <c r="D13" s="45"/>
      <c r="E13" s="45"/>
      <c r="F13" s="45"/>
      <c r="G13" s="44"/>
      <c r="H13" s="44">
        <v>0</v>
      </c>
      <c r="I13" s="44">
        <v>0</v>
      </c>
      <c r="J13" s="44">
        <v>525</v>
      </c>
      <c r="K13" s="44">
        <v>8041.1</v>
      </c>
      <c r="L13" s="41">
        <f t="shared" si="0"/>
        <v>8566.1</v>
      </c>
    </row>
    <row r="14" spans="1:12" x14ac:dyDescent="0.25">
      <c r="B14" s="1" t="s">
        <v>38</v>
      </c>
      <c r="C14" s="40">
        <f>SUM(C4:C13)</f>
        <v>30469.8</v>
      </c>
      <c r="D14" s="40">
        <f t="shared" ref="D14:F14" si="1">SUM(D4:D13)</f>
        <v>141088</v>
      </c>
      <c r="E14" s="40">
        <f t="shared" si="1"/>
        <v>582435.79999999993</v>
      </c>
      <c r="F14" s="40">
        <f t="shared" si="1"/>
        <v>171055.5</v>
      </c>
      <c r="G14" s="40">
        <f>SUM(G4:G13)</f>
        <v>703085.26</v>
      </c>
      <c r="H14" s="40">
        <f t="shared" ref="H14:K14" si="2">SUM(H4:H13)</f>
        <v>436411.94000000006</v>
      </c>
      <c r="I14" s="40">
        <f t="shared" si="2"/>
        <v>494780.7</v>
      </c>
      <c r="J14" s="40">
        <f t="shared" si="2"/>
        <v>265664.76</v>
      </c>
      <c r="K14" s="40">
        <f t="shared" si="2"/>
        <v>428019.91</v>
      </c>
      <c r="L14" s="41">
        <f t="shared" si="0"/>
        <v>3253011.67</v>
      </c>
    </row>
    <row r="39" spans="3:11" x14ac:dyDescent="0.25">
      <c r="C39" s="27">
        <f>C14</f>
        <v>30469.8</v>
      </c>
      <c r="D39" s="27">
        <f>C39+D14</f>
        <v>171557.8</v>
      </c>
      <c r="E39" s="27">
        <f t="shared" ref="E39:K39" si="3">D39+E14</f>
        <v>753993.59999999986</v>
      </c>
      <c r="F39" s="27">
        <f t="shared" si="3"/>
        <v>925049.09999999986</v>
      </c>
      <c r="G39" s="27">
        <f t="shared" si="3"/>
        <v>1628134.3599999999</v>
      </c>
      <c r="H39" s="27">
        <f t="shared" si="3"/>
        <v>2064546.2999999998</v>
      </c>
      <c r="I39" s="27">
        <f t="shared" si="3"/>
        <v>2559327</v>
      </c>
      <c r="J39" s="27">
        <f t="shared" si="3"/>
        <v>2824991.76</v>
      </c>
      <c r="K39" s="27">
        <f t="shared" si="3"/>
        <v>3253011.67</v>
      </c>
    </row>
  </sheetData>
  <mergeCells count="1">
    <mergeCell ref="A2:L2"/>
  </mergeCells>
  <conditionalFormatting sqref="L4:L1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{E10678F5-F9C1-4EDB-9458-A8DA5B49DA35}</x14:id>
        </ext>
      </extLst>
    </cfRule>
  </conditionalFormatting>
  <pageMargins left="0.7" right="0.7" top="0.75" bottom="0.75" header="0.3" footer="0.3"/>
  <pageSetup paperSize="9" scale="98" orientation="landscape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0678F5-F9C1-4EDB-9458-A8DA5B49DA3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L4:L13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view="pageBreakPreview" zoomScale="115" zoomScaleNormal="100" zoomScaleSheetLayoutView="115" workbookViewId="0">
      <selection activeCell="S18" sqref="S18"/>
    </sheetView>
  </sheetViews>
  <sheetFormatPr defaultRowHeight="15" x14ac:dyDescent="0.25"/>
  <cols>
    <col min="1" max="1" width="6" bestFit="1" customWidth="1"/>
    <col min="2" max="2" width="22.140625" customWidth="1"/>
    <col min="3" max="3" width="7.28515625" bestFit="1" customWidth="1"/>
    <col min="4" max="4" width="8.85546875" bestFit="1" customWidth="1"/>
    <col min="5" max="7" width="10" bestFit="1" customWidth="1"/>
    <col min="8" max="10" width="10.42578125" bestFit="1" customWidth="1"/>
    <col min="11" max="11" width="11.5703125" bestFit="1" customWidth="1"/>
    <col min="12" max="12" width="11.28515625" bestFit="1" customWidth="1"/>
  </cols>
  <sheetData>
    <row r="1" spans="1:12" ht="28.5" customHeight="1" x14ac:dyDescent="0.25">
      <c r="A1" s="54" t="s">
        <v>39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5">
      <c r="A2" t="s">
        <v>68</v>
      </c>
      <c r="B2" t="s">
        <v>73</v>
      </c>
      <c r="C2" s="47" t="s">
        <v>59</v>
      </c>
      <c r="D2" s="47" t="s">
        <v>60</v>
      </c>
      <c r="E2" s="47" t="s">
        <v>61</v>
      </c>
      <c r="F2" s="47" t="s">
        <v>62</v>
      </c>
      <c r="G2" s="37" t="s">
        <v>63</v>
      </c>
      <c r="H2" s="47" t="s">
        <v>64</v>
      </c>
      <c r="I2" s="47" t="s">
        <v>65</v>
      </c>
      <c r="J2" s="47" t="s">
        <v>66</v>
      </c>
      <c r="K2" s="47" t="s">
        <v>78</v>
      </c>
      <c r="L2" s="18" t="s">
        <v>41</v>
      </c>
    </row>
    <row r="3" spans="1:12" x14ac:dyDescent="0.25">
      <c r="A3" s="9">
        <v>1</v>
      </c>
      <c r="B3" s="2" t="s">
        <v>43</v>
      </c>
      <c r="C3" s="43"/>
      <c r="D3" s="43"/>
      <c r="E3" s="43"/>
      <c r="F3" s="43"/>
      <c r="G3" s="44"/>
      <c r="H3" s="44">
        <v>0</v>
      </c>
      <c r="I3" s="44">
        <v>0</v>
      </c>
      <c r="J3" s="44">
        <v>0</v>
      </c>
      <c r="K3" s="44">
        <v>0</v>
      </c>
      <c r="L3" s="41">
        <f>SUM(C3:K3)</f>
        <v>0</v>
      </c>
    </row>
    <row r="4" spans="1:12" x14ac:dyDescent="0.25">
      <c r="A4" s="9">
        <f>'Date generale'!A4</f>
        <v>2</v>
      </c>
      <c r="B4" s="1" t="str">
        <f>'Date generale'!B4</f>
        <v>PI "TRACOM"</v>
      </c>
      <c r="C4" s="45">
        <v>23.4</v>
      </c>
      <c r="D4" s="45">
        <v>82684</v>
      </c>
      <c r="E4" s="45">
        <v>161294</v>
      </c>
      <c r="F4" s="45">
        <v>206835</v>
      </c>
      <c r="G4" s="45">
        <v>288964</v>
      </c>
      <c r="H4" s="44">
        <v>434997.7</v>
      </c>
      <c r="I4" s="44">
        <v>480905</v>
      </c>
      <c r="J4" s="44">
        <v>524631</v>
      </c>
      <c r="K4" s="44">
        <v>681854.8</v>
      </c>
      <c r="L4" s="41">
        <f t="shared" ref="L4:L13" si="0">SUM(C4:K4)</f>
        <v>2862188.9000000004</v>
      </c>
    </row>
    <row r="5" spans="1:12" x14ac:dyDescent="0.25">
      <c r="A5" s="9">
        <f>'Date generale'!A5</f>
        <v>3</v>
      </c>
      <c r="B5" s="1" t="str">
        <f>'Date generale'!B5</f>
        <v>PI "Cimişlia"</v>
      </c>
      <c r="C5" s="45"/>
      <c r="D5" s="45"/>
      <c r="E5" s="45"/>
      <c r="F5" s="45"/>
      <c r="G5" s="44"/>
      <c r="H5" s="44">
        <v>0</v>
      </c>
      <c r="I5" s="44">
        <v>0</v>
      </c>
      <c r="J5" s="44">
        <v>185.9</v>
      </c>
      <c r="K5" s="44">
        <v>0</v>
      </c>
      <c r="L5" s="41">
        <f t="shared" si="0"/>
        <v>185.9</v>
      </c>
    </row>
    <row r="6" spans="1:12" x14ac:dyDescent="0.25">
      <c r="A6" s="9">
        <f>'Date generale'!A6</f>
        <v>4</v>
      </c>
      <c r="B6" s="1" t="str">
        <f>'Date generale'!B6</f>
        <v>PI "CAAN"</v>
      </c>
      <c r="C6" s="45"/>
      <c r="D6" s="45">
        <v>253.1</v>
      </c>
      <c r="E6" s="45">
        <v>531.4</v>
      </c>
      <c r="F6" s="45">
        <v>346.4</v>
      </c>
      <c r="G6" s="45">
        <v>239.66</v>
      </c>
      <c r="H6" s="44">
        <v>239.53</v>
      </c>
      <c r="I6" s="44">
        <v>67.400000000000006</v>
      </c>
      <c r="J6" s="44">
        <v>208.1</v>
      </c>
      <c r="K6" s="44">
        <v>265.89999999999998</v>
      </c>
      <c r="L6" s="41">
        <f t="shared" si="0"/>
        <v>2151.4900000000002</v>
      </c>
    </row>
    <row r="7" spans="1:12" x14ac:dyDescent="0.25">
      <c r="A7" s="9">
        <f>'Date generale'!A7</f>
        <v>5</v>
      </c>
      <c r="B7" s="1" t="str">
        <f>'Date generale'!B7</f>
        <v>PI "Răut"</v>
      </c>
      <c r="C7" s="45">
        <v>2.7</v>
      </c>
      <c r="D7" s="45">
        <v>13354</v>
      </c>
      <c r="E7" s="45">
        <v>13144</v>
      </c>
      <c r="F7" s="45">
        <v>12889</v>
      </c>
      <c r="G7" s="45">
        <v>15139.6</v>
      </c>
      <c r="H7" s="44">
        <v>23093.9</v>
      </c>
      <c r="I7" s="44">
        <v>23976.899999999998</v>
      </c>
      <c r="J7" s="44">
        <v>18704.399999999998</v>
      </c>
      <c r="K7" s="44">
        <v>25108.959999999999</v>
      </c>
      <c r="L7" s="41">
        <f>SUM(C7:K7)</f>
        <v>145413.46</v>
      </c>
    </row>
    <row r="8" spans="1:12" x14ac:dyDescent="0.25">
      <c r="A8" s="9">
        <f>'Date generale'!A8</f>
        <v>6</v>
      </c>
      <c r="B8" s="1" t="str">
        <f>'Date generale'!B8</f>
        <v>PI "Edineţ"</v>
      </c>
      <c r="C8" s="45"/>
      <c r="D8" s="45">
        <v>75.2</v>
      </c>
      <c r="E8" s="45">
        <v>4902</v>
      </c>
      <c r="F8" s="45">
        <v>3808</v>
      </c>
      <c r="G8" s="45">
        <v>2006.5</v>
      </c>
      <c r="H8" s="44">
        <v>32456.07</v>
      </c>
      <c r="I8" s="44">
        <v>14411.7</v>
      </c>
      <c r="J8" s="44">
        <v>14770.6</v>
      </c>
      <c r="K8" s="44">
        <v>9908.1399999999976</v>
      </c>
      <c r="L8" s="41">
        <f t="shared" si="0"/>
        <v>82338.210000000006</v>
      </c>
    </row>
    <row r="9" spans="1:12" ht="30" x14ac:dyDescent="0.25">
      <c r="A9" s="9">
        <f>'Date generale'!A9</f>
        <v>7</v>
      </c>
      <c r="B9" s="32" t="str">
        <f>'Date generale'!B9</f>
        <v>PI "Triveneta Cavi Development"</v>
      </c>
      <c r="C9" s="45"/>
      <c r="D9" s="45">
        <v>57.6</v>
      </c>
      <c r="E9" s="45">
        <v>542.70000000000005</v>
      </c>
      <c r="F9" s="45">
        <v>949.6</v>
      </c>
      <c r="G9" s="45">
        <v>1683.14</v>
      </c>
      <c r="H9" s="44">
        <v>1415.9</v>
      </c>
      <c r="I9" s="44">
        <v>1254.5999999999999</v>
      </c>
      <c r="J9" s="44">
        <v>524.09999999999991</v>
      </c>
      <c r="K9" s="44">
        <v>554.70000000000005</v>
      </c>
      <c r="L9" s="41">
        <f t="shared" si="0"/>
        <v>6982.3400000000011</v>
      </c>
    </row>
    <row r="10" spans="1:12" x14ac:dyDescent="0.25">
      <c r="A10" s="9">
        <f>'Date generale'!A10</f>
        <v>8</v>
      </c>
      <c r="B10" s="1" t="str">
        <f>'Date generale'!B10</f>
        <v>PI "Comrat"</v>
      </c>
      <c r="C10" s="45"/>
      <c r="D10" s="45"/>
      <c r="E10" s="45"/>
      <c r="F10" s="45"/>
      <c r="G10" s="44"/>
      <c r="H10" s="44">
        <v>0</v>
      </c>
      <c r="I10" s="44">
        <v>7922.7</v>
      </c>
      <c r="J10" s="44">
        <v>3042.6</v>
      </c>
      <c r="K10" s="44">
        <v>7995.1</v>
      </c>
      <c r="L10" s="41">
        <f t="shared" si="0"/>
        <v>18960.400000000001</v>
      </c>
    </row>
    <row r="11" spans="1:12" x14ac:dyDescent="0.25">
      <c r="A11" s="9">
        <f>'Date generale'!A11</f>
        <v>9</v>
      </c>
      <c r="B11" s="1" t="str">
        <f>'Date generale'!B11</f>
        <v>PI "FAIP"</v>
      </c>
      <c r="C11" s="45"/>
      <c r="D11" s="45"/>
      <c r="E11" s="45"/>
      <c r="F11" s="45">
        <v>1186</v>
      </c>
      <c r="G11" s="45">
        <v>1833.9</v>
      </c>
      <c r="H11" s="44">
        <v>243.9</v>
      </c>
      <c r="I11" s="44">
        <v>1833.9</v>
      </c>
      <c r="J11" s="44">
        <v>2217.6</v>
      </c>
      <c r="K11" s="44">
        <v>1950.4</v>
      </c>
      <c r="L11" s="41">
        <f t="shared" si="0"/>
        <v>9265.7000000000007</v>
      </c>
    </row>
    <row r="12" spans="1:12" x14ac:dyDescent="0.25">
      <c r="A12" s="9">
        <f>'Date generale'!A12</f>
        <v>10</v>
      </c>
      <c r="B12" s="1" t="str">
        <f>'Date generale'!B12</f>
        <v>PI "CAHUL"</v>
      </c>
      <c r="C12" s="45"/>
      <c r="D12" s="45"/>
      <c r="E12" s="45"/>
      <c r="F12" s="45">
        <v>10.199999999999999</v>
      </c>
      <c r="G12" s="45">
        <v>10.199999999999999</v>
      </c>
      <c r="H12" s="44">
        <v>34.5</v>
      </c>
      <c r="I12" s="44">
        <v>0.65</v>
      </c>
      <c r="J12" s="44">
        <v>29</v>
      </c>
      <c r="K12" s="44">
        <v>34.5</v>
      </c>
      <c r="L12" s="41">
        <f t="shared" si="0"/>
        <v>119.05</v>
      </c>
    </row>
    <row r="13" spans="1:12" x14ac:dyDescent="0.25">
      <c r="B13" s="1" t="s">
        <v>38</v>
      </c>
      <c r="C13" s="40">
        <f>SUM(C3:C12)</f>
        <v>26.099999999999998</v>
      </c>
      <c r="D13" s="40">
        <f t="shared" ref="D13:K13" si="1">SUM(D3:D12)</f>
        <v>96423.900000000009</v>
      </c>
      <c r="E13" s="40">
        <f t="shared" si="1"/>
        <v>180414.1</v>
      </c>
      <c r="F13" s="40">
        <f t="shared" si="1"/>
        <v>226024.2</v>
      </c>
      <c r="G13" s="40">
        <f t="shared" si="1"/>
        <v>309877</v>
      </c>
      <c r="H13" s="40">
        <f t="shared" si="1"/>
        <v>492481.50000000012</v>
      </c>
      <c r="I13" s="40">
        <f t="shared" si="1"/>
        <v>530372.85000000009</v>
      </c>
      <c r="J13" s="40">
        <f t="shared" si="1"/>
        <v>564313.29999999993</v>
      </c>
      <c r="K13" s="40">
        <f t="shared" si="1"/>
        <v>727672.5</v>
      </c>
      <c r="L13" s="41">
        <f t="shared" si="0"/>
        <v>3127605.45</v>
      </c>
    </row>
    <row r="39" spans="3:12" x14ac:dyDescent="0.25">
      <c r="C39" s="27">
        <f>C13</f>
        <v>26.099999999999998</v>
      </c>
      <c r="D39" s="27">
        <f>C39+D13</f>
        <v>96450.000000000015</v>
      </c>
      <c r="E39" s="27">
        <f t="shared" ref="E39:K39" si="2">D39+E13</f>
        <v>276864.10000000003</v>
      </c>
      <c r="F39" s="27">
        <f t="shared" si="2"/>
        <v>502888.30000000005</v>
      </c>
      <c r="G39" s="27">
        <f t="shared" si="2"/>
        <v>812765.3</v>
      </c>
      <c r="H39" s="27">
        <f t="shared" si="2"/>
        <v>1305246.8000000003</v>
      </c>
      <c r="I39" s="27">
        <f t="shared" si="2"/>
        <v>1835619.6500000004</v>
      </c>
      <c r="J39" s="27">
        <f t="shared" si="2"/>
        <v>2399932.9500000002</v>
      </c>
      <c r="K39" s="27">
        <f t="shared" si="2"/>
        <v>3127605.45</v>
      </c>
      <c r="L39" s="27"/>
    </row>
  </sheetData>
  <mergeCells count="1">
    <mergeCell ref="A1:L1"/>
  </mergeCells>
  <conditionalFormatting sqref="L3:L1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{35257772-9D57-4FEC-80E6-F50746DBFE42}</x14:id>
        </ext>
      </extLst>
    </cfRule>
  </conditionalFormatting>
  <pageMargins left="0.7" right="0.7" top="0.75" bottom="0.75" header="0.3" footer="0.3"/>
  <pageSetup paperSize="9" orientation="landscape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257772-9D57-4FEC-80E6-F50746DBFE4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L3:L12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view="pageBreakPreview" zoomScale="140" zoomScaleNormal="100" zoomScaleSheetLayoutView="140" workbookViewId="0">
      <selection activeCell="O7" sqref="O7"/>
    </sheetView>
  </sheetViews>
  <sheetFormatPr defaultRowHeight="15" x14ac:dyDescent="0.25"/>
  <cols>
    <col min="1" max="1" width="6" bestFit="1" customWidth="1"/>
    <col min="2" max="2" width="35" customWidth="1"/>
    <col min="3" max="10" width="8.7109375" customWidth="1"/>
    <col min="11" max="11" width="10.7109375" customWidth="1"/>
  </cols>
  <sheetData>
    <row r="1" spans="1:12" ht="29.25" customHeight="1" x14ac:dyDescent="0.25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 x14ac:dyDescent="0.25">
      <c r="A2" s="18" t="s">
        <v>68</v>
      </c>
      <c r="B2" t="s">
        <v>67</v>
      </c>
      <c r="C2" s="6" t="s">
        <v>59</v>
      </c>
      <c r="D2" s="6" t="s">
        <v>60</v>
      </c>
      <c r="E2" s="6" t="s">
        <v>61</v>
      </c>
      <c r="F2" s="6" t="s">
        <v>62</v>
      </c>
      <c r="G2" s="7" t="s">
        <v>63</v>
      </c>
      <c r="H2" s="6" t="s">
        <v>64</v>
      </c>
      <c r="I2" s="6" t="s">
        <v>65</v>
      </c>
      <c r="J2" s="6" t="s">
        <v>66</v>
      </c>
      <c r="K2" s="6" t="s">
        <v>78</v>
      </c>
    </row>
    <row r="3" spans="1:12" x14ac:dyDescent="0.25">
      <c r="A3" s="9">
        <v>1</v>
      </c>
      <c r="B3" s="2" t="s">
        <v>43</v>
      </c>
      <c r="C3" s="16"/>
      <c r="D3" s="3"/>
      <c r="E3" s="3"/>
      <c r="F3" s="3"/>
      <c r="K3" s="51"/>
    </row>
    <row r="4" spans="1:12" x14ac:dyDescent="0.25">
      <c r="A4" s="9">
        <f>'Date generale'!A4</f>
        <v>2</v>
      </c>
      <c r="B4" s="1" t="str">
        <f>'Date generale'!B4</f>
        <v>PI "TRACOM"</v>
      </c>
      <c r="C4" s="13">
        <v>30</v>
      </c>
      <c r="D4" s="13">
        <v>32</v>
      </c>
      <c r="E4" s="13">
        <v>41</v>
      </c>
      <c r="F4" s="13">
        <v>44</v>
      </c>
      <c r="G4" s="13">
        <v>52</v>
      </c>
      <c r="H4">
        <v>64</v>
      </c>
      <c r="I4">
        <v>64</v>
      </c>
      <c r="J4">
        <v>64</v>
      </c>
      <c r="K4" s="51">
        <v>70</v>
      </c>
    </row>
    <row r="5" spans="1:12" x14ac:dyDescent="0.25">
      <c r="A5" s="9">
        <f>'Date generale'!A5</f>
        <v>3</v>
      </c>
      <c r="B5" s="1" t="str">
        <f>'Date generale'!B5</f>
        <v>PI "Cimişlia"</v>
      </c>
      <c r="C5" s="13">
        <v>1</v>
      </c>
      <c r="D5" s="13">
        <v>2</v>
      </c>
      <c r="E5" s="13">
        <v>2</v>
      </c>
      <c r="F5" s="13">
        <v>2</v>
      </c>
      <c r="G5" s="15">
        <v>2</v>
      </c>
      <c r="H5">
        <v>1</v>
      </c>
      <c r="I5">
        <v>1</v>
      </c>
      <c r="J5">
        <v>1</v>
      </c>
      <c r="K5" s="51">
        <v>1</v>
      </c>
    </row>
    <row r="6" spans="1:12" x14ac:dyDescent="0.25">
      <c r="A6" s="9">
        <f>'Date generale'!A6</f>
        <v>4</v>
      </c>
      <c r="B6" s="1" t="str">
        <f>'Date generale'!B6</f>
        <v>PI "CAAN"</v>
      </c>
      <c r="C6" s="13"/>
      <c r="D6" s="13"/>
      <c r="E6" s="13">
        <v>1</v>
      </c>
      <c r="F6" s="13">
        <v>1</v>
      </c>
      <c r="G6" s="13">
        <v>1</v>
      </c>
      <c r="H6">
        <v>1</v>
      </c>
      <c r="I6">
        <v>1</v>
      </c>
      <c r="J6">
        <v>1</v>
      </c>
      <c r="K6" s="51">
        <v>1</v>
      </c>
    </row>
    <row r="7" spans="1:12" x14ac:dyDescent="0.25">
      <c r="A7" s="9">
        <f>'Date generale'!A7</f>
        <v>5</v>
      </c>
      <c r="B7" s="1" t="str">
        <f>'Date generale'!B7</f>
        <v>PI "Răut"</v>
      </c>
      <c r="C7" s="13">
        <v>2</v>
      </c>
      <c r="D7" s="13">
        <v>7</v>
      </c>
      <c r="E7" s="13">
        <v>7</v>
      </c>
      <c r="F7" s="13">
        <v>7</v>
      </c>
      <c r="G7" s="13">
        <v>6</v>
      </c>
      <c r="H7">
        <v>9</v>
      </c>
      <c r="I7">
        <v>9</v>
      </c>
      <c r="J7">
        <v>9</v>
      </c>
      <c r="K7" s="51">
        <v>10</v>
      </c>
    </row>
    <row r="8" spans="1:12" x14ac:dyDescent="0.25">
      <c r="A8" s="9">
        <f>'Date generale'!A8</f>
        <v>6</v>
      </c>
      <c r="B8" s="1" t="str">
        <f>'Date generale'!B8</f>
        <v>PI "Edineţ"</v>
      </c>
      <c r="C8" s="13">
        <v>1</v>
      </c>
      <c r="D8" s="13">
        <v>2</v>
      </c>
      <c r="E8" s="13">
        <v>4</v>
      </c>
      <c r="F8" s="13">
        <v>3</v>
      </c>
      <c r="G8" s="13">
        <v>4</v>
      </c>
      <c r="H8">
        <v>5</v>
      </c>
      <c r="I8">
        <v>7</v>
      </c>
      <c r="J8">
        <v>7</v>
      </c>
      <c r="K8" s="51">
        <v>7</v>
      </c>
    </row>
    <row r="9" spans="1:12" x14ac:dyDescent="0.25">
      <c r="A9" s="9">
        <f>'Date generale'!A9</f>
        <v>7</v>
      </c>
      <c r="B9" s="32" t="str">
        <f>'Date generale'!B9</f>
        <v>PI "Triveneta Cavi Development"</v>
      </c>
      <c r="C9" s="13"/>
      <c r="D9" s="13"/>
      <c r="E9" s="4"/>
      <c r="F9" s="4"/>
      <c r="G9" s="13"/>
      <c r="K9" s="51"/>
    </row>
    <row r="10" spans="1:12" x14ac:dyDescent="0.25">
      <c r="A10" s="9">
        <f>'Date generale'!A10</f>
        <v>8</v>
      </c>
      <c r="B10" s="1" t="str">
        <f>'Date generale'!B10</f>
        <v>PI "Comrat"</v>
      </c>
      <c r="C10" s="13"/>
      <c r="D10" s="13"/>
      <c r="E10" s="4"/>
      <c r="F10" s="4"/>
      <c r="G10" s="15"/>
      <c r="H10">
        <v>1</v>
      </c>
      <c r="I10">
        <v>3</v>
      </c>
      <c r="J10">
        <v>3</v>
      </c>
      <c r="K10" s="51">
        <v>3</v>
      </c>
    </row>
    <row r="11" spans="1:12" x14ac:dyDescent="0.25">
      <c r="A11" s="9">
        <f>'Date generale'!A11</f>
        <v>9</v>
      </c>
      <c r="B11" s="1" t="str">
        <f>'Date generale'!B11</f>
        <v>PI "FAIP"</v>
      </c>
      <c r="C11" s="13"/>
      <c r="D11" s="13"/>
      <c r="E11" s="4"/>
      <c r="F11" s="4"/>
      <c r="G11" s="13">
        <v>1</v>
      </c>
      <c r="H11">
        <v>1</v>
      </c>
      <c r="I11">
        <v>1</v>
      </c>
      <c r="J11">
        <v>1</v>
      </c>
      <c r="K11" s="51">
        <v>2</v>
      </c>
    </row>
    <row r="12" spans="1:12" x14ac:dyDescent="0.25">
      <c r="A12" s="9">
        <f>'Date generale'!A12</f>
        <v>10</v>
      </c>
      <c r="B12" s="1" t="str">
        <f>'Date generale'!B12</f>
        <v>PI "CAHUL"</v>
      </c>
      <c r="C12" s="13"/>
      <c r="D12" s="13"/>
      <c r="E12" s="4"/>
      <c r="F12" s="4"/>
      <c r="G12" s="13"/>
      <c r="K12" s="51"/>
    </row>
    <row r="13" spans="1:12" x14ac:dyDescent="0.25">
      <c r="B13" s="1" t="s">
        <v>38</v>
      </c>
      <c r="C13" s="16">
        <f t="shared" ref="C13:K13" si="0">SUM(C3:C12)</f>
        <v>34</v>
      </c>
      <c r="D13" s="16">
        <f t="shared" si="0"/>
        <v>43</v>
      </c>
      <c r="E13" s="16">
        <f t="shared" si="0"/>
        <v>55</v>
      </c>
      <c r="F13" s="16">
        <f t="shared" si="0"/>
        <v>57</v>
      </c>
      <c r="G13" s="16">
        <f t="shared" si="0"/>
        <v>66</v>
      </c>
      <c r="H13" s="16">
        <f t="shared" si="0"/>
        <v>82</v>
      </c>
      <c r="I13" s="16">
        <f t="shared" si="0"/>
        <v>86</v>
      </c>
      <c r="J13" s="16">
        <f t="shared" si="0"/>
        <v>86</v>
      </c>
      <c r="K13" s="16">
        <f t="shared" si="0"/>
        <v>94</v>
      </c>
      <c r="L13" s="14"/>
    </row>
  </sheetData>
  <mergeCells count="1">
    <mergeCell ref="A1:K1"/>
  </mergeCells>
  <conditionalFormatting sqref="K3:K1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{7A724C23-5325-4123-913E-2E0844545B7B}</x14:id>
        </ext>
      </extLst>
    </cfRule>
  </conditionalFormatting>
  <pageMargins left="0.7" right="0.7" top="0.75" bottom="0.75" header="0.3" footer="0.3"/>
  <pageSetup paperSize="9" orientation="landscape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724C23-5325-4123-913E-2E0844545B7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K3:K12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Date generale</vt:lpstr>
      <vt:lpstr>Volumul vanzarilor</vt:lpstr>
      <vt:lpstr>Locuri de munca</vt:lpstr>
      <vt:lpstr>Intrari de investitii</vt:lpstr>
      <vt:lpstr>Impozite si taxe</vt:lpstr>
      <vt:lpstr>Rezidenti</vt:lpstr>
      <vt:lpstr>'Date generale'!Область_печати</vt:lpstr>
      <vt:lpstr>'Impozite si taxe'!Область_печати</vt:lpstr>
      <vt:lpstr>'Intrari de investitii'!Область_печати</vt:lpstr>
      <vt:lpstr>'Locuri de munca'!Область_печати</vt:lpstr>
      <vt:lpstr>'Volumul vanzarilor'!Область_печати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Lilia</cp:lastModifiedBy>
  <cp:lastPrinted>2022-06-17T04:48:48Z</cp:lastPrinted>
  <dcterms:created xsi:type="dcterms:W3CDTF">2018-02-26T13:20:35Z</dcterms:created>
  <dcterms:modified xsi:type="dcterms:W3CDTF">2023-01-04T11:45:04Z</dcterms:modified>
</cp:coreProperties>
</file>