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Angela\Desktop\"/>
    </mc:Choice>
  </mc:AlternateContent>
  <bookViews>
    <workbookView xWindow="0" yWindow="0" windowWidth="28800" windowHeight="12435" tabRatio="869" activeTab="13"/>
  </bookViews>
  <sheets>
    <sheet name="50.01" sheetId="27" r:id="rId1"/>
    <sheet name="50.02" sheetId="16" r:id="rId2"/>
    <sheet name="50.04" sheetId="35" r:id="rId3"/>
    <sheet name="5008" sheetId="37" r:id="rId4"/>
    <sheet name="5009" sheetId="36" r:id="rId5"/>
    <sheet name="5011" sheetId="38" r:id="rId6"/>
    <sheet name="5014" sheetId="13" r:id="rId7"/>
    <sheet name="58.01" sheetId="1" r:id="rId8"/>
    <sheet name="58.02" sheetId="30" r:id="rId9"/>
    <sheet name="58.03" sheetId="32" r:id="rId10"/>
    <sheet name="58.04" sheetId="4" r:id="rId11"/>
    <sheet name="58.05" sheetId="29" r:id="rId12"/>
    <sheet name="6402" sheetId="34" r:id="rId13"/>
    <sheet name="6403" sheetId="33" r:id="rId14"/>
    <sheet name="64.05" sheetId="31" r:id="rId15"/>
    <sheet name="68.02" sheetId="17" r:id="rId16"/>
    <sheet name="68.04" sheetId="14" r:id="rId17"/>
    <sheet name="68.05" sheetId="18" r:id="rId18"/>
  </sheets>
  <definedNames>
    <definedName name="_xlnm.Print_Area" localSheetId="0">'50.01'!$A$1:$P$144</definedName>
    <definedName name="_xlnm.Print_Area" localSheetId="1">'50.02'!$A$1:$P$155</definedName>
    <definedName name="_xlnm.Print_Area" localSheetId="2">'50.04'!$A$1:$P$108</definedName>
    <definedName name="_xlnm.Print_Area" localSheetId="3">'5008'!$A$1:$P$126</definedName>
    <definedName name="_xlnm.Print_Area" localSheetId="5">'5011'!$A$1:$P$131</definedName>
    <definedName name="_xlnm.Print_Area" localSheetId="6">'5014'!$A$1:$P$90</definedName>
    <definedName name="_xlnm.Print_Area" localSheetId="7">'58.01'!$A$1:$P$130</definedName>
    <definedName name="_xlnm.Print_Area" localSheetId="8">'58.02'!$A$1:$P$126</definedName>
    <definedName name="_xlnm.Print_Area" localSheetId="9">'58.03'!$A$1:$P$128</definedName>
    <definedName name="_xlnm.Print_Area" localSheetId="10">'58.04'!$A$1:$P$114</definedName>
    <definedName name="_xlnm.Print_Area" localSheetId="11">'58.05'!$A$1:$P$146</definedName>
    <definedName name="_xlnm.Print_Area" localSheetId="14">'64.05'!$A$1:$P$101</definedName>
    <definedName name="_xlnm.Print_Area" localSheetId="12">'6402'!$A$1:$P$128</definedName>
    <definedName name="_xlnm.Print_Area" localSheetId="15">'68.02'!$A$1:$P$101</definedName>
    <definedName name="_xlnm.Print_Area" localSheetId="16">'68.04'!$A$1:$P$100</definedName>
    <definedName name="_xlnm.Print_Area" localSheetId="17">'68.05'!$A$1:$P$99</definedName>
  </definedNames>
  <calcPr calcId="152511"/>
</workbook>
</file>

<file path=xl/calcChain.xml><?xml version="1.0" encoding="utf-8"?>
<calcChain xmlns="http://schemas.openxmlformats.org/spreadsheetml/2006/main">
  <c r="O69" i="4" l="1"/>
  <c r="P69" i="4" s="1"/>
  <c r="L75" i="16" l="1"/>
  <c r="P82" i="27"/>
  <c r="O82" i="27"/>
  <c r="N82" i="27"/>
  <c r="P81" i="27"/>
  <c r="O81" i="27"/>
  <c r="N81" i="27"/>
  <c r="M81" i="27"/>
  <c r="P76" i="27"/>
  <c r="O76" i="27"/>
  <c r="N76" i="27"/>
  <c r="I88" i="27" l="1"/>
  <c r="K14" i="27"/>
  <c r="M14" i="27"/>
  <c r="O14" i="27"/>
  <c r="J14" i="27"/>
  <c r="I14" i="27"/>
  <c r="M116" i="27"/>
  <c r="O116" i="27"/>
  <c r="K116" i="27" l="1"/>
  <c r="K92" i="27" l="1"/>
  <c r="M92" i="27"/>
  <c r="O92" i="27"/>
  <c r="J92" i="27"/>
  <c r="K95" i="27"/>
  <c r="M95" i="27"/>
  <c r="O95" i="27"/>
  <c r="J95" i="27"/>
  <c r="K110" i="27"/>
  <c r="M110" i="27"/>
  <c r="O110" i="27"/>
  <c r="J110" i="27"/>
  <c r="J108" i="27"/>
  <c r="M113" i="27"/>
  <c r="O113" i="27"/>
  <c r="K113" i="27"/>
  <c r="M121" i="27"/>
  <c r="O121" i="27"/>
  <c r="K121" i="27"/>
  <c r="M129" i="27"/>
  <c r="O129" i="27"/>
  <c r="K129" i="27"/>
  <c r="J88" i="27" l="1"/>
  <c r="J87" i="27" s="1"/>
  <c r="K88" i="27"/>
  <c r="K87" i="27" s="1"/>
  <c r="O88" i="27"/>
  <c r="O87" i="27" s="1"/>
  <c r="M88" i="27"/>
  <c r="M87" i="27" s="1"/>
  <c r="J96" i="33"/>
  <c r="K96" i="33"/>
  <c r="M96" i="33"/>
  <c r="O96" i="33"/>
  <c r="I14" i="38" l="1"/>
  <c r="I106" i="38"/>
  <c r="I110" i="38"/>
  <c r="I89" i="38"/>
  <c r="I86" i="38"/>
  <c r="G45" i="38"/>
  <c r="K45" i="38"/>
  <c r="N45" i="38"/>
  <c r="J86" i="38"/>
  <c r="J15" i="38" s="1"/>
  <c r="J14" i="38" s="1"/>
  <c r="K86" i="38"/>
  <c r="K15" i="38" s="1"/>
  <c r="K14" i="38" s="1"/>
  <c r="M86" i="38"/>
  <c r="M15" i="38" s="1"/>
  <c r="M14" i="38" s="1"/>
  <c r="O86" i="38"/>
  <c r="O15" i="38" s="1"/>
  <c r="O14" i="38" s="1"/>
  <c r="J89" i="38"/>
  <c r="J16" i="38" s="1"/>
  <c r="K89" i="38"/>
  <c r="K16" i="38" s="1"/>
  <c r="M89" i="38"/>
  <c r="M16" i="38" s="1"/>
  <c r="O89" i="38"/>
  <c r="O16" i="38" s="1"/>
  <c r="J106" i="38"/>
  <c r="K106" i="38"/>
  <c r="M106" i="38"/>
  <c r="O106" i="38"/>
  <c r="J110" i="38"/>
  <c r="K110" i="38"/>
  <c r="M110" i="38"/>
  <c r="O110" i="38"/>
  <c r="I83" i="38" l="1"/>
  <c r="J83" i="38"/>
  <c r="M83" i="38"/>
  <c r="O83" i="38"/>
  <c r="K83" i="38"/>
  <c r="M84" i="36"/>
  <c r="O84" i="36"/>
  <c r="K84" i="36"/>
  <c r="J84" i="36"/>
  <c r="I84" i="36"/>
  <c r="O14" i="37" l="1"/>
  <c r="M14" i="37"/>
  <c r="K14" i="37"/>
  <c r="J14" i="37"/>
  <c r="I14" i="37"/>
  <c r="I83" i="37"/>
  <c r="J83" i="37"/>
  <c r="K83" i="37"/>
  <c r="M83" i="37"/>
  <c r="O83" i="37"/>
  <c r="I86" i="37"/>
  <c r="J86" i="37"/>
  <c r="I99" i="37"/>
  <c r="J99" i="37"/>
  <c r="K99" i="37"/>
  <c r="O99" i="37"/>
  <c r="I103" i="37"/>
  <c r="J103" i="37"/>
  <c r="K103" i="37"/>
  <c r="M103" i="37"/>
  <c r="O103" i="37"/>
  <c r="J107" i="37"/>
  <c r="K107" i="37"/>
  <c r="M107" i="37"/>
  <c r="O107" i="37"/>
  <c r="O81" i="37" l="1"/>
  <c r="K81" i="37"/>
  <c r="M81" i="37"/>
  <c r="J81" i="37"/>
  <c r="O14" i="4" l="1"/>
  <c r="M14" i="4"/>
  <c r="K14" i="4"/>
  <c r="M81" i="4"/>
  <c r="K81" i="4"/>
  <c r="J81" i="4"/>
  <c r="O81" i="4"/>
  <c r="I101" i="34" l="1"/>
  <c r="O14" i="34"/>
  <c r="M14" i="34"/>
  <c r="K14" i="34"/>
  <c r="J14" i="34"/>
  <c r="I14" i="34"/>
  <c r="O14" i="1" l="1"/>
  <c r="M14" i="1"/>
  <c r="K14" i="1"/>
  <c r="J14" i="1"/>
  <c r="I14" i="1"/>
  <c r="I79" i="1" l="1"/>
  <c r="J101" i="34" l="1"/>
  <c r="O101" i="34"/>
  <c r="M101" i="34"/>
  <c r="K101" i="34"/>
  <c r="O14" i="16"/>
  <c r="M14" i="16"/>
  <c r="K14" i="16"/>
  <c r="J14" i="16"/>
  <c r="N57" i="29" l="1"/>
  <c r="M57" i="29"/>
  <c r="J14" i="4" l="1"/>
  <c r="K105" i="29" l="1"/>
  <c r="K104" i="29" s="1"/>
  <c r="J105" i="29"/>
  <c r="J104" i="29" s="1"/>
  <c r="I91" i="35" l="1"/>
  <c r="O82" i="35"/>
  <c r="O91" i="35" s="1"/>
  <c r="M82" i="35"/>
  <c r="M91" i="35" s="1"/>
  <c r="K82" i="35"/>
  <c r="K91" i="35" s="1"/>
  <c r="J82" i="35"/>
  <c r="J91" i="35" s="1"/>
  <c r="O125" i="33" l="1"/>
  <c r="M125" i="33"/>
  <c r="K125" i="33"/>
  <c r="I94" i="33"/>
  <c r="I93" i="33" s="1"/>
  <c r="O25" i="34" l="1"/>
  <c r="O22" i="34" s="1"/>
  <c r="M25" i="34"/>
  <c r="M22" i="34" s="1"/>
  <c r="K25" i="34"/>
  <c r="K22" i="34" s="1"/>
  <c r="J25" i="34"/>
  <c r="J22" i="34" s="1"/>
  <c r="I25" i="34"/>
  <c r="I22" i="34" s="1"/>
  <c r="L55" i="34"/>
  <c r="M57" i="34"/>
  <c r="N57" i="34"/>
  <c r="O57" i="34"/>
  <c r="P57" i="34"/>
  <c r="L57" i="34"/>
  <c r="M56" i="34"/>
  <c r="M51" i="34" s="1"/>
  <c r="N56" i="34"/>
  <c r="O56" i="34"/>
  <c r="P56" i="34"/>
  <c r="L56" i="34"/>
  <c r="J125" i="33"/>
  <c r="K31" i="33"/>
  <c r="M31" i="33"/>
  <c r="O31" i="33"/>
  <c r="J31" i="33"/>
  <c r="K18" i="33"/>
  <c r="M18" i="33"/>
  <c r="O18" i="33"/>
  <c r="J18" i="33"/>
  <c r="P51" i="34" l="1"/>
  <c r="N51" i="34"/>
  <c r="L51" i="34"/>
  <c r="O51" i="34"/>
  <c r="K101" i="33"/>
  <c r="M101" i="33"/>
  <c r="O101" i="33"/>
  <c r="J101" i="33"/>
  <c r="J118" i="33"/>
  <c r="O98" i="33"/>
  <c r="M98" i="33"/>
  <c r="K98" i="33"/>
  <c r="K95" i="33" s="1"/>
  <c r="J98" i="33"/>
  <c r="J95" i="33" s="1"/>
  <c r="O95" i="33"/>
  <c r="M95" i="33"/>
  <c r="J94" i="33" l="1"/>
  <c r="J93" i="33" s="1"/>
  <c r="O94" i="33"/>
  <c r="O93" i="33" s="1"/>
  <c r="K94" i="33"/>
  <c r="K93" i="33" s="1"/>
  <c r="M94" i="33"/>
  <c r="M93" i="33" s="1"/>
  <c r="O14" i="32"/>
  <c r="M14" i="32"/>
  <c r="M50" i="31" l="1"/>
  <c r="O80" i="31"/>
  <c r="M80" i="31"/>
  <c r="O23" i="31"/>
  <c r="M23" i="31"/>
  <c r="K23" i="31"/>
  <c r="J23" i="31"/>
  <c r="J20" i="31" s="1"/>
  <c r="I14" i="16" l="1"/>
  <c r="I97" i="16"/>
  <c r="M97" i="16"/>
  <c r="J97" i="16"/>
  <c r="O97" i="16"/>
  <c r="O130" i="16"/>
  <c r="M100" i="16"/>
  <c r="M123" i="16"/>
  <c r="K123" i="16"/>
  <c r="K100" i="16"/>
  <c r="I117" i="16"/>
  <c r="I123" i="16"/>
  <c r="I100" i="16"/>
  <c r="G43" i="16"/>
  <c r="I26" i="16"/>
  <c r="I23" i="16" s="1"/>
  <c r="L51" i="16"/>
  <c r="M99" i="16" l="1"/>
  <c r="K99" i="16"/>
  <c r="I99" i="16"/>
  <c r="I96" i="16" s="1"/>
  <c r="M116" i="30" l="1"/>
  <c r="K116" i="30" s="1"/>
  <c r="K115" i="30" s="1"/>
  <c r="P115" i="30"/>
  <c r="O115" i="30"/>
  <c r="N115" i="30"/>
  <c r="L115" i="30"/>
  <c r="O87" i="30"/>
  <c r="O83" i="30" s="1"/>
  <c r="M87" i="30"/>
  <c r="M83" i="30" s="1"/>
  <c r="K87" i="30"/>
  <c r="K83" i="30" s="1"/>
  <c r="J87" i="30"/>
  <c r="J83" i="30" s="1"/>
  <c r="I87" i="30"/>
  <c r="I83" i="30" s="1"/>
  <c r="P54" i="30"/>
  <c r="O54" i="30"/>
  <c r="N54" i="30"/>
  <c r="P47" i="30"/>
  <c r="O47" i="30"/>
  <c r="N47" i="30"/>
  <c r="M47" i="30"/>
  <c r="N39" i="30"/>
  <c r="K39" i="30"/>
  <c r="G39" i="30"/>
  <c r="N35" i="30"/>
  <c r="K35" i="30"/>
  <c r="G35" i="30"/>
  <c r="O25" i="30"/>
  <c r="M25" i="30"/>
  <c r="M23" i="30" s="1"/>
  <c r="K25" i="30"/>
  <c r="K23" i="30" s="1"/>
  <c r="J25" i="30"/>
  <c r="J23" i="30" s="1"/>
  <c r="O23" i="30"/>
  <c r="I23" i="30"/>
  <c r="O14" i="30"/>
  <c r="M14" i="30"/>
  <c r="K14" i="30"/>
  <c r="J14" i="30"/>
  <c r="I14" i="30"/>
  <c r="O105" i="29"/>
  <c r="O104" i="29" s="1"/>
  <c r="M105" i="29"/>
  <c r="M104" i="29" s="1"/>
  <c r="I105" i="29"/>
  <c r="I104" i="29" s="1"/>
  <c r="P57" i="29"/>
  <c r="O57" i="29"/>
  <c r="L57" i="29"/>
  <c r="P48" i="29"/>
  <c r="O48" i="29"/>
  <c r="L48" i="29"/>
  <c r="O41" i="29"/>
  <c r="N41" i="29"/>
  <c r="L41" i="29"/>
  <c r="K41" i="29"/>
  <c r="I41" i="29"/>
  <c r="G41" i="29"/>
  <c r="O37" i="29"/>
  <c r="N37" i="29"/>
  <c r="L37" i="29"/>
  <c r="K37" i="29"/>
  <c r="I37" i="29"/>
  <c r="G37" i="29"/>
  <c r="O25" i="29"/>
  <c r="O23" i="29" s="1"/>
  <c r="M25" i="29"/>
  <c r="M23" i="29" s="1"/>
  <c r="K23" i="29"/>
  <c r="J23" i="29"/>
  <c r="I23" i="29"/>
  <c r="O14" i="29"/>
  <c r="M14" i="29"/>
  <c r="K14" i="29"/>
  <c r="J14" i="29"/>
  <c r="I14" i="29"/>
  <c r="M51" i="16"/>
  <c r="N51" i="16"/>
  <c r="O51" i="16"/>
  <c r="P51" i="16"/>
  <c r="M115" i="30" l="1"/>
  <c r="I116" i="30"/>
  <c r="I115" i="30" s="1"/>
  <c r="M107" i="1" l="1"/>
  <c r="K23" i="4" l="1"/>
  <c r="M23" i="4"/>
  <c r="O23" i="4"/>
  <c r="J23" i="4"/>
  <c r="O100" i="16"/>
  <c r="J100" i="16"/>
  <c r="O123" i="16"/>
  <c r="J123" i="16"/>
  <c r="K26" i="16"/>
  <c r="K23" i="16" s="1"/>
  <c r="M26" i="16"/>
  <c r="M23" i="16" s="1"/>
  <c r="O26" i="16"/>
  <c r="O23" i="16" s="1"/>
  <c r="J26" i="16"/>
  <c r="J23" i="16" s="1"/>
  <c r="J99" i="16" l="1"/>
  <c r="J96" i="16" s="1"/>
  <c r="O99" i="16"/>
  <c r="O96" i="16" l="1"/>
  <c r="M96" i="16"/>
  <c r="K96" i="16"/>
  <c r="O107" i="1" l="1"/>
  <c r="K107" i="1"/>
  <c r="O100" i="1"/>
  <c r="M100" i="1"/>
  <c r="M79" i="1" s="1"/>
  <c r="K100" i="1"/>
  <c r="J100" i="1"/>
  <c r="J79" i="1" s="1"/>
  <c r="O79" i="1" l="1"/>
  <c r="K79" i="1"/>
</calcChain>
</file>

<file path=xl/comments1.xml><?xml version="1.0" encoding="utf-8"?>
<comments xmlns="http://schemas.openxmlformats.org/spreadsheetml/2006/main">
  <authors>
    <author>Natalia Bejenar</author>
  </authors>
  <commentList>
    <comment ref="C81" authorId="0" shapeId="0">
      <text>
        <r>
          <rPr>
            <b/>
            <sz val="9"/>
            <color indexed="81"/>
            <rFont val="Tahoma"/>
            <family val="2"/>
            <charset val="204"/>
          </rPr>
          <t>Natalia Bejenar:</t>
        </r>
        <r>
          <rPr>
            <sz val="9"/>
            <color indexed="81"/>
            <rFont val="Tahoma"/>
            <family val="2"/>
            <charset val="204"/>
          </rPr>
          <t xml:space="preserve">
Costul mediu per angajat = cheltuieli totale/nr de persoane din directiile de politici
</t>
        </r>
      </text>
    </comment>
  </commentList>
</comments>
</file>

<file path=xl/comments2.xml><?xml version="1.0" encoding="utf-8"?>
<comments xmlns="http://schemas.openxmlformats.org/spreadsheetml/2006/main">
  <authors>
    <author>Nicolae</author>
  </authors>
  <commentList>
    <comment ref="L65" authorId="0" shapeId="0">
      <text>
        <r>
          <rPr>
            <sz val="9"/>
            <color indexed="81"/>
            <rFont val="Tahoma"/>
            <family val="2"/>
            <charset val="204"/>
          </rPr>
          <t>Nivelul de executare a indicatorului poate fi stabilit numai după publicarea balanței produselor energetice pentru anul 2016, în primul trimestru al anului 2018.</t>
        </r>
      </text>
    </comment>
    <comment ref="L66" authorId="0" shapeId="0">
      <text>
        <r>
          <rPr>
            <sz val="9"/>
            <color indexed="81"/>
            <rFont val="Tahoma"/>
            <family val="2"/>
            <charset val="204"/>
          </rPr>
          <t>Nivelul de executare a indicatorului poate fi stabilit numai după publicarea balanței produselor energetice pentru anul 2016, în primul trimestru al anului 2018.</t>
        </r>
      </text>
    </comment>
  </commentList>
</comments>
</file>

<file path=xl/sharedStrings.xml><?xml version="1.0" encoding="utf-8"?>
<sst xmlns="http://schemas.openxmlformats.org/spreadsheetml/2006/main" count="5012" uniqueCount="780">
  <si>
    <t>Formularul nr.4</t>
  </si>
  <si>
    <t>Propuneri de buget</t>
  </si>
  <si>
    <t>Cod</t>
  </si>
  <si>
    <t>Sursa</t>
  </si>
  <si>
    <t xml:space="preserve">Autoritatea publică </t>
  </si>
  <si>
    <t>Instituţia</t>
  </si>
  <si>
    <r>
      <rPr>
        <b/>
        <sz val="12"/>
        <color indexed="8"/>
        <rFont val="Times New Roman"/>
        <family val="1"/>
        <charset val="204"/>
      </rPr>
      <t>A. Sinteza propunerii de buget</t>
    </r>
    <r>
      <rPr>
        <sz val="12"/>
        <color indexed="8"/>
        <rFont val="Times New Roman"/>
        <family val="1"/>
        <charset val="204"/>
      </rPr>
      <t xml:space="preserve"> </t>
    </r>
    <r>
      <rPr>
        <i/>
        <sz val="12"/>
        <color indexed="8"/>
        <rFont val="Times New Roman"/>
        <family val="1"/>
        <charset val="204"/>
      </rPr>
      <t>(se completează automat în SIMF), mii lei</t>
    </r>
  </si>
  <si>
    <t>Denumirea</t>
  </si>
  <si>
    <t>F1</t>
  </si>
  <si>
    <t>Eco (k2)</t>
  </si>
  <si>
    <t>Executat</t>
  </si>
  <si>
    <t>Aprobat</t>
  </si>
  <si>
    <t>Proiect</t>
  </si>
  <si>
    <t>Estimat</t>
  </si>
  <si>
    <t>A.1. CHELTUIELI, total</t>
  </si>
  <si>
    <t>X</t>
  </si>
  <si>
    <t>S3</t>
  </si>
  <si>
    <t>S5</t>
  </si>
  <si>
    <t>A.2.RESURSE, total (A2=A2.1+A2.2+A2.3)</t>
  </si>
  <si>
    <t>A.2.1. Resurse colectate interne,  total</t>
  </si>
  <si>
    <t>A.2.2. Resurse colectate externe,  total</t>
  </si>
  <si>
    <t>A.2.3. Resurse generale, total A.2.3=A.1-(A.2.1+A.2.2)</t>
  </si>
  <si>
    <r>
      <t xml:space="preserve">B. Sinteza limitelor de cheltuieli </t>
    </r>
    <r>
      <rPr>
        <i/>
        <sz val="12"/>
        <color indexed="8"/>
        <rFont val="Times New Roman"/>
        <family val="1"/>
        <charset val="204"/>
      </rPr>
      <t>(se completează automat în SIMF), mii lei</t>
    </r>
  </si>
  <si>
    <t>Cheltuieli (r/c),             resurse  (S3)</t>
  </si>
  <si>
    <t>Stabilit</t>
  </si>
  <si>
    <t>Deviere +/-</t>
  </si>
  <si>
    <t>Propus</t>
  </si>
  <si>
    <t>TOTAL</t>
  </si>
  <si>
    <t>r</t>
  </si>
  <si>
    <t>Investiţii capitale</t>
  </si>
  <si>
    <t>c</t>
  </si>
  <si>
    <t>Resurse colectate</t>
  </si>
  <si>
    <t>Resurse generale</t>
  </si>
  <si>
    <r>
      <t xml:space="preserve">C. Estimarea resurselor colectate de autorități/instituții, </t>
    </r>
    <r>
      <rPr>
        <b/>
        <i/>
        <sz val="12"/>
        <color indexed="8"/>
        <rFont val="Times New Roman"/>
        <family val="1"/>
        <charset val="204"/>
      </rPr>
      <t>mii lei</t>
    </r>
  </si>
  <si>
    <t>Descriere</t>
  </si>
  <si>
    <t>Sursa (S3S4)</t>
  </si>
  <si>
    <t>Originea sursei (S5)</t>
  </si>
  <si>
    <t>Donator (S6)</t>
  </si>
  <si>
    <t>F3</t>
  </si>
  <si>
    <t>P3 (7xx)</t>
  </si>
  <si>
    <t>Eco k6</t>
  </si>
  <si>
    <t>D. Estimarea cheltuielilor</t>
  </si>
  <si>
    <t>Subgrupa</t>
  </si>
  <si>
    <t>Program</t>
  </si>
  <si>
    <t>Dezvoltarea sectorului energetic</t>
  </si>
  <si>
    <t>Subprogram</t>
  </si>
  <si>
    <r>
      <rPr>
        <b/>
        <sz val="12"/>
        <color indexed="8"/>
        <rFont val="Times New Roman"/>
        <family val="1"/>
        <charset val="204"/>
      </rPr>
      <t>DI. Informație generală</t>
    </r>
    <r>
      <rPr>
        <sz val="12"/>
        <color indexed="8"/>
        <rFont val="Times New Roman"/>
        <family val="1"/>
        <charset val="204"/>
      </rPr>
      <t xml:space="preserve"> </t>
    </r>
    <r>
      <rPr>
        <i/>
        <sz val="12"/>
        <color indexed="8"/>
        <rFont val="Times New Roman"/>
        <family val="1"/>
        <charset val="204"/>
      </rPr>
      <t>(se completează de către autoritatea superioară înainte de a remite formularul pentru completare instituţiilor din subordine)</t>
    </r>
  </si>
  <si>
    <t>Scop</t>
  </si>
  <si>
    <r>
      <t xml:space="preserve">Obiective </t>
    </r>
    <r>
      <rPr>
        <i/>
        <sz val="12"/>
        <color indexed="8"/>
        <rFont val="Times New Roman"/>
        <family val="1"/>
        <charset val="204"/>
      </rPr>
      <t>(pe termen mediu, cu accent  pe anul pentru care se aprobă programul)</t>
    </r>
  </si>
  <si>
    <t>Descriere succintă</t>
  </si>
  <si>
    <t>DII. Indicatorii de performanţă</t>
  </si>
  <si>
    <t>Categoria</t>
  </si>
  <si>
    <t>Unitatea de măsură</t>
  </si>
  <si>
    <t>De rezultat</t>
  </si>
  <si>
    <t>De produs</t>
  </si>
  <si>
    <t xml:space="preserve">o2 </t>
  </si>
  <si>
    <t xml:space="preserve">o3 </t>
  </si>
  <si>
    <t xml:space="preserve">o4 </t>
  </si>
  <si>
    <t xml:space="preserve">o5 </t>
  </si>
  <si>
    <t>De eficiență</t>
  </si>
  <si>
    <r>
      <t xml:space="preserve">DIII. Cheltuieli, </t>
    </r>
    <r>
      <rPr>
        <b/>
        <i/>
        <sz val="12"/>
        <color indexed="8"/>
        <rFont val="Times New Roman"/>
        <family val="1"/>
        <charset val="204"/>
      </rPr>
      <t>mii lei</t>
    </r>
  </si>
  <si>
    <t>P3</t>
  </si>
  <si>
    <t>Eco (k6)</t>
  </si>
  <si>
    <r>
      <t>E. Estimarea investiţiilor capitale pe proiecte,</t>
    </r>
    <r>
      <rPr>
        <b/>
        <i/>
        <sz val="12"/>
        <color indexed="8"/>
        <rFont val="Times New Roman"/>
        <family val="1"/>
        <charset val="204"/>
      </rPr>
      <t xml:space="preserve"> mii lei</t>
    </r>
  </si>
  <si>
    <t>Costul total al proiectului</t>
  </si>
  <si>
    <t>Anul de lansare a proiectului</t>
  </si>
  <si>
    <t>P1P2</t>
  </si>
  <si>
    <t>Executare scontată</t>
  </si>
  <si>
    <t>10=(8-9)</t>
  </si>
  <si>
    <t>Conducător             /________________________/   _________________________/</t>
  </si>
  <si>
    <t>Şeful subdiviziunii responsabile de planificarea bugetului /___________________/_________________/</t>
  </si>
  <si>
    <t>Şeful subdiviziunii responsabile de politici /___________________/_________________/</t>
  </si>
  <si>
    <t>Data prezentării      _______________________</t>
  </si>
  <si>
    <r>
      <rPr>
        <u/>
        <sz val="12"/>
        <color indexed="8"/>
        <rFont val="Times New Roman"/>
        <family val="1"/>
        <charset val="204"/>
      </rPr>
      <t>Abrevieri</t>
    </r>
    <r>
      <rPr>
        <sz val="12"/>
        <color indexed="8"/>
        <rFont val="Times New Roman"/>
        <family val="1"/>
        <charset val="204"/>
      </rPr>
      <t>: AB – anul de bază (curent), AB-2 şi AB-1 – anii precedenţi anului de bază, AB+1 – anul viitor pentru care se elaborează bugetul; AB+2 şi AB+3 – anii următori anului pentru care se elaborează bugetul.</t>
    </r>
  </si>
  <si>
    <t xml:space="preserve"> </t>
  </si>
  <si>
    <t>Alte servicii in domeniul energetiii</t>
  </si>
  <si>
    <t>Activitati de eficienta energetica</t>
  </si>
  <si>
    <t>Politici si management in sectorul energetic</t>
  </si>
  <si>
    <t>01</t>
  </si>
  <si>
    <t>Cheltuieli de personal</t>
  </si>
  <si>
    <t>Contribuții și prime de asigurări obligatorii</t>
  </si>
  <si>
    <t>Contribuții de asigurări sociale de stat 
obligatorii</t>
  </si>
  <si>
    <t>Prime de asigurare obligatorie
 de asistență medicală</t>
  </si>
  <si>
    <t>Bunuri și servicii</t>
  </si>
  <si>
    <t>Servicii informaționale</t>
  </si>
  <si>
    <t>Servicii de telecomunicații</t>
  </si>
  <si>
    <t>Servicii de locațiune</t>
  </si>
  <si>
    <t>Servicii de transport</t>
  </si>
  <si>
    <t>Servicii de reparații curente</t>
  </si>
  <si>
    <t>Formare profesională</t>
  </si>
  <si>
    <t>Deplasări peste hotare</t>
  </si>
  <si>
    <t>Servicii de cercetări științifice contractate</t>
  </si>
  <si>
    <t>Servicii de pază</t>
  </si>
  <si>
    <t>Servicii poștale</t>
  </si>
  <si>
    <t>Servicii neatribuite altor alineate</t>
  </si>
  <si>
    <t xml:space="preserve">Prestații sociale </t>
  </si>
  <si>
    <t>Indemnizații la încetarea acțiunii 
contractului de muncă</t>
  </si>
  <si>
    <t>Indemnizații achitate din mijloacele financiare ale angajatorului</t>
  </si>
  <si>
    <t>Mijloace fixe</t>
  </si>
  <si>
    <t>Procurarea mașinelor și utilajelor</t>
  </si>
  <si>
    <t>Alte mijloace fixe</t>
  </si>
  <si>
    <t>Stocuri de materiale circulante</t>
  </si>
  <si>
    <t>Procurarea combustibilului, carburanților și lubrifianților</t>
  </si>
  <si>
    <t>Procurarea materialelor pentru scopuri didactice, științifice și alte scopuri</t>
  </si>
  <si>
    <t>Procurarea altor materiale</t>
  </si>
  <si>
    <t>Procurarea uneltelor și sculelor, inventar de 
producere și gospodărie</t>
  </si>
  <si>
    <t>00119</t>
  </si>
  <si>
    <t>Subsidii</t>
  </si>
  <si>
    <t>Bugetul  de stat</t>
  </si>
  <si>
    <t>Active nefinanciare</t>
  </si>
  <si>
    <t>04</t>
  </si>
  <si>
    <t xml:space="preserve">r1 </t>
  </si>
  <si>
    <t>%</t>
  </si>
  <si>
    <t xml:space="preserve">r2 </t>
  </si>
  <si>
    <t xml:space="preserve">o1 </t>
  </si>
  <si>
    <t>nr.</t>
  </si>
  <si>
    <t>Numărul auditorilor energetici instruiți</t>
  </si>
  <si>
    <t>Numărul managerilor energetici instruiți</t>
  </si>
  <si>
    <t>o10</t>
  </si>
  <si>
    <t>o11</t>
  </si>
  <si>
    <t>o13</t>
  </si>
  <si>
    <t>o14</t>
  </si>
  <si>
    <t xml:space="preserve">nr. </t>
  </si>
  <si>
    <t>Costul per specialist instruit</t>
  </si>
  <si>
    <t>mii lei per unitate</t>
  </si>
  <si>
    <t>0439</t>
  </si>
  <si>
    <t>Procurarea materiale de uz gospodăresc și rechizite de birou</t>
  </si>
  <si>
    <t>Cheltuieli recurente</t>
  </si>
  <si>
    <t>Bunuri si servicii</t>
  </si>
  <si>
    <t>A.2. RESURSE, total (A2=A2.1+A2.2+A2.3)</t>
  </si>
  <si>
    <t>Granturi capitale primite de la organizaţiile  internaţionale  pentru proiecte finanţate din surse externe pentru bugetul de stat</t>
  </si>
  <si>
    <t>Primirea împrumuturilor externe pentru proiecte finanțate din surse externe de la organizațiile financiare internaționale</t>
  </si>
  <si>
    <t xml:space="preserve"> Cheltuieli recurente</t>
  </si>
  <si>
    <t>Sold la inceputul anului</t>
  </si>
  <si>
    <t>Sold la sfirsitul anului</t>
  </si>
  <si>
    <t>inclusiv</t>
  </si>
  <si>
    <t>Proiectul "Conectarea conductei de transport gaze naturale pe directia Ungheni-Chisinau"</t>
  </si>
  <si>
    <t>CE</t>
  </si>
  <si>
    <t>Petrol si gaze naturale</t>
  </si>
  <si>
    <t>0432</t>
  </si>
  <si>
    <t>Reţele şi conducte de gaz</t>
  </si>
  <si>
    <t>02</t>
  </si>
  <si>
    <t>r1</t>
  </si>
  <si>
    <t>km</t>
  </si>
  <si>
    <t>o1</t>
  </si>
  <si>
    <t>o2</t>
  </si>
  <si>
    <t>Documentația de proiect privind construcția gazoductului ”Ungheni-Chișinău” elaborată</t>
  </si>
  <si>
    <t>o3</t>
  </si>
  <si>
    <t>e1</t>
  </si>
  <si>
    <t>mii lei</t>
  </si>
  <si>
    <t>Servicii neatribuite altor aliniate</t>
  </si>
  <si>
    <t>Total</t>
  </si>
  <si>
    <r>
      <t>E. Estimarea investitiilor capitale pe proiecte,</t>
    </r>
    <r>
      <rPr>
        <b/>
        <i/>
        <sz val="12"/>
        <color indexed="8"/>
        <rFont val="Times New Roman"/>
        <family val="1"/>
        <charset val="204"/>
      </rPr>
      <t xml:space="preserve"> mii lei</t>
    </r>
  </si>
  <si>
    <t>58.02</t>
  </si>
  <si>
    <t xml:space="preserve"> Bugetul  de stat</t>
  </si>
  <si>
    <t>A.2.1. Resurse colectate interne, total</t>
  </si>
  <si>
    <t>A.2.2. Resurse colectate externe, total</t>
  </si>
  <si>
    <t>Proiectul "Reabilitarea Reţelilor Electrice"</t>
  </si>
  <si>
    <t>595410</t>
  </si>
  <si>
    <t>BEI</t>
  </si>
  <si>
    <t>BERD</t>
  </si>
  <si>
    <t>910000</t>
  </si>
  <si>
    <t>Electricitate</t>
  </si>
  <si>
    <t>0435</t>
  </si>
  <si>
    <t>Reţele electrice</t>
  </si>
  <si>
    <t>03</t>
  </si>
  <si>
    <t>Pierderi de energie electrica în rețelele de transport reduse</t>
  </si>
  <si>
    <t>Lungimea retelelor electrice de transport reabilitate</t>
  </si>
  <si>
    <t>Numărul de instalații de distribuție 10 kV reconstruite</t>
  </si>
  <si>
    <t>o4</t>
  </si>
  <si>
    <t>o5</t>
  </si>
  <si>
    <t>Alte cheltuieli</t>
  </si>
  <si>
    <t>Granturi capitale
primite de la organizațiile
internaționale pentru proiecte finanțate din surse externe pentru bugetul de stat</t>
  </si>
  <si>
    <t>132221</t>
  </si>
  <si>
    <t>930000</t>
  </si>
  <si>
    <t>Eficienta energetica si surse regenerabile</t>
  </si>
  <si>
    <t>Ponderea energiei regenerabile în totalul mix-ului energetic (conform balantei energetice)</t>
  </si>
  <si>
    <t>r2</t>
  </si>
  <si>
    <t xml:space="preserve">Reducerea intensității energetice față de anul precedent </t>
  </si>
  <si>
    <t>r3</t>
  </si>
  <si>
    <t>Proiecte de eficiență energetică și valorificare a surselor de energie regenerabila implementate</t>
  </si>
  <si>
    <t>Ponderea medie a mijloacelor financiare din Fondul pentru Eficiență Energetică alocate sectorului public</t>
  </si>
  <si>
    <t>e2</t>
  </si>
  <si>
    <t>Formare profesionala</t>
  </si>
  <si>
    <t>Servicii editoriale</t>
  </si>
  <si>
    <t>Servicii de cercetari stiintifice contractate</t>
  </si>
  <si>
    <t>Procurarea masinilor si utilajelor</t>
  </si>
  <si>
    <t>Cotizatii in organizatiile internationale</t>
  </si>
  <si>
    <t>Proiectul "Modernizarea sistemului termoenergetic al municipiului Balti"</t>
  </si>
  <si>
    <t>Reţele termice</t>
  </si>
  <si>
    <t>05</t>
  </si>
  <si>
    <t>Bugetul de stat</t>
  </si>
  <si>
    <r>
      <rPr>
        <b/>
        <sz val="12"/>
        <color theme="1"/>
        <rFont val="Times New Roman"/>
        <family val="1"/>
        <charset val="204"/>
      </rPr>
      <t>A. Sinteza propunerii de buget</t>
    </r>
    <r>
      <rPr>
        <sz val="12"/>
        <color theme="1"/>
        <rFont val="Times New Roman"/>
        <family val="1"/>
        <charset val="204"/>
      </rPr>
      <t xml:space="preserve"> </t>
    </r>
    <r>
      <rPr>
        <i/>
        <sz val="12"/>
        <color theme="1"/>
        <rFont val="Times New Roman"/>
        <family val="1"/>
        <charset val="204"/>
      </rPr>
      <t>(se completează automat în SIMF), mii lei</t>
    </r>
  </si>
  <si>
    <t>Prestații sociale</t>
  </si>
  <si>
    <r>
      <t xml:space="preserve">B. Sinteza limitelor de cheltuieli </t>
    </r>
    <r>
      <rPr>
        <i/>
        <sz val="12"/>
        <color theme="1"/>
        <rFont val="Times New Roman"/>
        <family val="1"/>
        <charset val="204"/>
      </rPr>
      <t>(se completează automat în SIMF), mii lei</t>
    </r>
  </si>
  <si>
    <r>
      <t xml:space="preserve">C. Estimarea resurselor colectate de autorități/instituții, </t>
    </r>
    <r>
      <rPr>
        <b/>
        <i/>
        <sz val="12"/>
        <color theme="1"/>
        <rFont val="Times New Roman"/>
        <family val="1"/>
        <charset val="204"/>
      </rPr>
      <t>mii lei</t>
    </r>
  </si>
  <si>
    <t>Alte servicii economice generale</t>
  </si>
  <si>
    <t>Servicii generale economice și comerciale</t>
  </si>
  <si>
    <t xml:space="preserve">Politici și management în domeniul macroeconomic și de dezvoltare a economiei </t>
  </si>
  <si>
    <r>
      <rPr>
        <b/>
        <sz val="12"/>
        <color theme="1"/>
        <rFont val="Times New Roman"/>
        <family val="1"/>
        <charset val="204"/>
      </rPr>
      <t>DI. Informație generală</t>
    </r>
    <r>
      <rPr>
        <sz val="12"/>
        <color theme="1"/>
        <rFont val="Times New Roman"/>
        <family val="1"/>
        <charset val="204"/>
      </rPr>
      <t xml:space="preserve"> </t>
    </r>
    <r>
      <rPr>
        <i/>
        <sz val="12"/>
        <color theme="1"/>
        <rFont val="Times New Roman"/>
        <family val="1"/>
        <charset val="204"/>
      </rPr>
      <t>(se completează de către autoritatea superioară înainte de a remite formularul pentru completare instituţiilor din subordine)</t>
    </r>
  </si>
  <si>
    <r>
      <t xml:space="preserve">Obiective </t>
    </r>
    <r>
      <rPr>
        <i/>
        <sz val="12"/>
        <color theme="1"/>
        <rFont val="Times New Roman"/>
        <family val="1"/>
        <charset val="204"/>
      </rPr>
      <t>(pe termen mediu, cu accent  pe anul pentru care se aprobă programul)</t>
    </r>
  </si>
  <si>
    <t>Numărul de rapoarte privind analiza și evaluarea tendințelor de dezvoltare social-economică elaborate</t>
  </si>
  <si>
    <t>Numărul de decizii semnate în cadrul ședințelor Consiliului Economic al CSI</t>
  </si>
  <si>
    <t>o6</t>
  </si>
  <si>
    <t>Numărul de protocoale semnate în cadrul ședințelor Comisiilor interguvernamentale pentru colaborare economică, comercială, științifică și tehnică</t>
  </si>
  <si>
    <t>o7</t>
  </si>
  <si>
    <t>Numărul angajaților instruiți pe intern</t>
  </si>
  <si>
    <r>
      <t xml:space="preserve">DIII. Cheltuieli, </t>
    </r>
    <r>
      <rPr>
        <b/>
        <i/>
        <sz val="12"/>
        <color theme="1"/>
        <rFont val="Times New Roman"/>
        <family val="1"/>
        <charset val="204"/>
      </rPr>
      <t>mii lei</t>
    </r>
  </si>
  <si>
    <t>Managementul autorităților administrative centrale</t>
  </si>
  <si>
    <t>00010</t>
  </si>
  <si>
    <t>Contribuții de asigurări sociale de stat obligatorii</t>
  </si>
  <si>
    <t>Prime de asigurare obligatorie de asistență medicală achitate de angajatori pe teritoriul țării</t>
  </si>
  <si>
    <t xml:space="preserve">Servicii informaționale </t>
  </si>
  <si>
    <t>Deplasari de serviciu în interiorul țării</t>
  </si>
  <si>
    <t>Deplasari de serviciu peste hotare</t>
  </si>
  <si>
    <t>Servicii de protocol</t>
  </si>
  <si>
    <t>Prestații sociale ale angajatorilor</t>
  </si>
  <si>
    <t>Indemnizații la încetarea acțiunii contractului de muncă</t>
  </si>
  <si>
    <t>Indemnizații pentru incapacitate de muncă achitate din mijloacele financiare ale angajatorului</t>
  </si>
  <si>
    <t>Procurarea mașinilor și utilajelor</t>
  </si>
  <si>
    <t>Procurarea uneltelor și sculelor, inventarului de producere și gospodăresc</t>
  </si>
  <si>
    <t>Procurarea pieselor de schimb</t>
  </si>
  <si>
    <t>Procurarea medicamentelor și materialelor sanitare</t>
  </si>
  <si>
    <t>Procurarea materialelor de uz gospodăresc și rechizitelor de birou</t>
  </si>
  <si>
    <t>Procurarea accesoriilor de pat, îmbrăcămintei, încalțămintei</t>
  </si>
  <si>
    <r>
      <t>E. Estimarea investiţiilor capitale pe proiecte,</t>
    </r>
    <r>
      <rPr>
        <b/>
        <i/>
        <sz val="12"/>
        <color theme="1"/>
        <rFont val="Times New Roman"/>
        <family val="1"/>
        <charset val="204"/>
      </rPr>
      <t xml:space="preserve"> mii lei</t>
    </r>
  </si>
  <si>
    <r>
      <rPr>
        <u/>
        <sz val="12"/>
        <color theme="1"/>
        <rFont val="Times New Roman"/>
        <family val="1"/>
        <charset val="204"/>
      </rPr>
      <t>Abrevieri</t>
    </r>
    <r>
      <rPr>
        <sz val="12"/>
        <color theme="1"/>
        <rFont val="Times New Roman"/>
        <family val="1"/>
        <charset val="204"/>
      </rPr>
      <t>: AB – anul de bază (curent), AB-2 şi AB-1 – anii precedenţi anului de bază, AB+1 – anul viitor pentru care se elaborează bugetul; AB+2 şi AB+3 – anii următori anului pentru care se elaborează bugetul.</t>
    </r>
  </si>
  <si>
    <t>o8</t>
  </si>
  <si>
    <t>o9</t>
  </si>
  <si>
    <t>Deplasări de serviciu în interiorul țării</t>
  </si>
  <si>
    <t>Deplasări de serviciu peste hotare</t>
  </si>
  <si>
    <t>Procurarea activelor nemateriale</t>
  </si>
  <si>
    <t>Servicii generale economice şi comerciale</t>
  </si>
  <si>
    <t>0411</t>
  </si>
  <si>
    <t xml:space="preserve">  Bugetul  de stat</t>
  </si>
  <si>
    <t xml:space="preserve">Servicii neatribuite altor aliniate </t>
  </si>
  <si>
    <t>nota :  BERD - 20000 mii dolari x 20.43 = 408600 mii lei</t>
  </si>
  <si>
    <t xml:space="preserve">           Grant  - 6000 mii Euro  x 21.00 =    126000 mii lei</t>
  </si>
  <si>
    <t xml:space="preserve">            BEI   -  17000mii Euro  x 21.00 =  357000 mii. lei </t>
  </si>
  <si>
    <t xml:space="preserve">            total </t>
  </si>
  <si>
    <t xml:space="preserve">   891600 mii lei</t>
  </si>
  <si>
    <t>Dezvoltarea reglementărilor tehnice naționale</t>
  </si>
  <si>
    <t>Dezvoltarea sistemului național de metrologie</t>
  </si>
  <si>
    <t>Sistemul de metrologie modern, actualizat, eficient, compatibil cu sistemul Uniunii Europene și alte instituții internaționale de metrologie</t>
  </si>
  <si>
    <t>Acest subprogram include activităţi care contribuie la asigurarea uniformităţii, exactităţii, legalităţii şi corectitudinii măsurărilor în Republica Moldova, precum și funcţionarea eficientă a Bazei Naţionale de Etaloane. De asemenea, în calitate instituţie responsabilă de realizarea subprogramului este Institutul Naţional de Metrologie, în colaborare cu Ministerul Economiei.</t>
  </si>
  <si>
    <t>Numărul de rînduri de tabele CMC (Calibration and Mesurement Capabilities) publicate</t>
  </si>
  <si>
    <t>Numărul de cercetări efectuate</t>
  </si>
  <si>
    <t>Articole publicate, rezultate din activitatea de cercetare</t>
  </si>
  <si>
    <t xml:space="preserve">Numărul de certificate de etalonare emise </t>
  </si>
  <si>
    <t>Numărul de certificate de aprobare de model (recunoaștere de aprobare de model) emise</t>
  </si>
  <si>
    <t>Numarul de participari la intercomparari la nivel regional</t>
  </si>
  <si>
    <t>Numărul de intercomparări la nivel național organizate</t>
  </si>
  <si>
    <t>Dezvoltarea sistemului national de metrolodie si standartizare</t>
  </si>
  <si>
    <t>00366</t>
  </si>
  <si>
    <t xml:space="preserve">Subsidii acordate intreprinderilor de stat si municipale nefinanciare </t>
  </si>
  <si>
    <t xml:space="preserve">     Bugetul  de stat</t>
  </si>
  <si>
    <t>Susidii</t>
  </si>
  <si>
    <t>Susținerea întreprinderilor mici și mijlocii</t>
  </si>
  <si>
    <t>Mediu propice pentru dezvoltarea sustenabilă a sectorului întreprinderilor mici și mijlocii asigurat</t>
  </si>
  <si>
    <t>Volumul creditelor garantate</t>
  </si>
  <si>
    <t>Numarul de incubatoare create</t>
  </si>
  <si>
    <t>Numărul de întreprinderi mici și mijlocii susținute pentru participare la expoziții</t>
  </si>
  <si>
    <t>o12</t>
  </si>
  <si>
    <t>Numărul de femei beneficiare ai Programului de abilitare economică a femeilor în regiuni</t>
  </si>
  <si>
    <t>Corelația dintre volumul investițiilor efectuate și finanțarea nerambursabilă acordată</t>
  </si>
  <si>
    <t>Sustinerea dezvoltarii intreprinderilor mici si mijlocii</t>
  </si>
  <si>
    <t>00116</t>
  </si>
  <si>
    <t>Programul de atragere a remitentelor in economie</t>
  </si>
  <si>
    <t>00364</t>
  </si>
  <si>
    <t>Fondul de garantare in sectorul rural</t>
  </si>
  <si>
    <t>00385</t>
  </si>
  <si>
    <t>Crearea business incubatoarelor</t>
  </si>
  <si>
    <t>00386</t>
  </si>
  <si>
    <t>Mărfuri</t>
  </si>
  <si>
    <t>Primirea împrumuturilor externe pentru proiecte finanțate din surse externe de la alte state</t>
  </si>
  <si>
    <t>Promovarea exporturilor</t>
  </si>
  <si>
    <t>Numărul de întreprinderi finanațate din JNPGA</t>
  </si>
  <si>
    <t>Numărul companiilor autohtone participante la schema de granturi de cofinanțare întru sporirea competitivității întreprinderilor la export</t>
  </si>
  <si>
    <t>Numărul de proiecte finanțate prin intermediul liniei de credit pentru companiile orientate spre export</t>
  </si>
  <si>
    <t>Activitati de sustinere a exporturilor</t>
  </si>
  <si>
    <t>00114</t>
  </si>
  <si>
    <t>Proiectul "Ameliorarea competitivității II"</t>
  </si>
  <si>
    <t>Servicii bancare</t>
  </si>
  <si>
    <t>Subsidii acordare întreprinderilor private</t>
  </si>
  <si>
    <t>Procurarea mijloacelor de transport</t>
  </si>
  <si>
    <t>Procurarea mărfurilor</t>
  </si>
  <si>
    <t>Servicii de telecominicații</t>
  </si>
  <si>
    <t>Dezvoltarea sistemului național de standardizare</t>
  </si>
  <si>
    <t>Numărul standardelor moldovene conflictuale identificate și anulate</t>
  </si>
  <si>
    <t>Numărul standardelor depăşite identificate și anulate</t>
  </si>
  <si>
    <t>Sistemul de management al calității conform standardului SM SR EN ISO 9001:2011 implementat în activitatea INS</t>
  </si>
  <si>
    <t>Numărul de evenimente de promovare organizate</t>
  </si>
  <si>
    <t>Numărul de materiale informationale publicate</t>
  </si>
  <si>
    <t>Adoptarea standartelor europene in calitate de standarde nationale</t>
  </si>
  <si>
    <t>00365</t>
  </si>
  <si>
    <t>Dezvoltarea sistemului național de  acreditare</t>
  </si>
  <si>
    <t>Acordul de recunoaştere multilaterală cu Cooperarea Europeană pentru Acreditare semnat</t>
  </si>
  <si>
    <t>Numărul organismelor de evaluare a conformității acreditate pe domenii noi</t>
  </si>
  <si>
    <t xml:space="preserve">Numărul de stagieri pentru domeniile de competență noi </t>
  </si>
  <si>
    <t>Activitati de acreditare si de evaluare a conformitatii</t>
  </si>
  <si>
    <t>00367</t>
  </si>
  <si>
    <t>Numărul de vizite organizate pentru investitorii străini în contextul la Zona de Liber Schimb Aprofundat și Cuprinzător</t>
  </si>
  <si>
    <t>Numărul de participanți la evenimentele organizate în contextul ZLSAC</t>
  </si>
  <si>
    <t>Numărul de dosare privind procesul de acreditare a organismelor de evaluare a conformității gestionat în Sistemul informațional ”Acreditare”</t>
  </si>
  <si>
    <t>Sistem de acreditare dezvoltat și fortificat în conformitate cu cerințele Uniunii  Europene</t>
  </si>
  <si>
    <t>411</t>
  </si>
  <si>
    <t>2019 Estimat</t>
  </si>
  <si>
    <t>Soldul costului de deviz la 01.01.2016</t>
  </si>
  <si>
    <t>Soldul costului de deviz la                 01.01 2017</t>
  </si>
  <si>
    <t>Subsidii acordate autorităţilor/instituţiilor publice la autogestiune</t>
  </si>
  <si>
    <t>Cotizaţii în organizaţiile intrenaţionale</t>
  </si>
  <si>
    <t>0474</t>
  </si>
  <si>
    <t>Servicii  economice  multifuncţionale</t>
  </si>
  <si>
    <t>0434</t>
  </si>
  <si>
    <t>Alte tipuri de combustibil</t>
  </si>
  <si>
    <t>Cheltuieli capitale  neatribuite  la alte  categorii</t>
  </si>
  <si>
    <t>Imprumuturi recreditate institutiilor nefinanciare si financiare</t>
  </si>
  <si>
    <t>0436</t>
  </si>
  <si>
    <t>Alte chelt. In baza de contr.pers.fizice</t>
  </si>
  <si>
    <t>Acordarea împrumuturilor  recreditate catre  proiectele finanțate din surse externe institutiilor financiare</t>
  </si>
  <si>
    <t xml:space="preserve"> Imprumuturilor  recreditate   institutiilor nefinanciare si financiare</t>
  </si>
  <si>
    <t>Servicii  de telecomunicatii</t>
  </si>
  <si>
    <t>TOTAL, inclusiv</t>
  </si>
  <si>
    <r>
      <t xml:space="preserve">TOTAL, </t>
    </r>
    <r>
      <rPr>
        <sz val="12"/>
        <color indexed="8"/>
        <rFont val="Times New Roman"/>
        <family val="1"/>
        <charset val="204"/>
      </rPr>
      <t>inclusiv</t>
    </r>
  </si>
  <si>
    <t>Sold la începutul anului</t>
  </si>
  <si>
    <t>Sold la sfîrșitul anului</t>
  </si>
  <si>
    <t>Proiectul "Îmbunătățirea eficienței sectorului de alimentare centralizată cu energie termică (SACET/DHEIP"</t>
  </si>
  <si>
    <t>Alte venituri pentru proiecte finanțate din surse externe</t>
  </si>
  <si>
    <t>Venituri din documenția de tender</t>
  </si>
  <si>
    <t>BM</t>
  </si>
  <si>
    <t>Taxe, amenzi, penalități și alte plăți obligatorii</t>
  </si>
  <si>
    <t>Alte cheltuieli în baza de contracte cu persoane fizice</t>
  </si>
  <si>
    <t xml:space="preserve">Procurarea mașinelor și utilajelor </t>
  </si>
  <si>
    <t>Procurarea uneltelor și sculelor. Inventarul de producere și gospodăresc</t>
  </si>
  <si>
    <t>Procurarea produselor alimentare</t>
  </si>
  <si>
    <t>Procurarea materialelor de construcție</t>
  </si>
  <si>
    <t>FIV</t>
  </si>
  <si>
    <t>053/051</t>
  </si>
  <si>
    <t>BERD / BEI</t>
  </si>
  <si>
    <t>Contribuția Guvernului pentru implementarea proiectelor finanțate de către donatorii externi</t>
  </si>
  <si>
    <t>00434</t>
  </si>
  <si>
    <t>Pregătirea proiectelor</t>
  </si>
  <si>
    <t>Instalații de transmisie în curs de execuție</t>
  </si>
  <si>
    <t>Deplasari in interiorul tarii</t>
  </si>
  <si>
    <t>Srvicii editoriale</t>
  </si>
  <si>
    <t>Servicii judiciare</t>
  </si>
  <si>
    <t>Bugetul de Stat</t>
  </si>
  <si>
    <t>e4</t>
  </si>
  <si>
    <t>10</t>
  </si>
  <si>
    <t>Protecția drepturilor consumatorilor</t>
  </si>
  <si>
    <t>08</t>
  </si>
  <si>
    <t>Controale efectuate de un inspector pe parcursul anului</t>
  </si>
  <si>
    <t>Standardizarea, metrologia și protecția consumatorilor</t>
  </si>
  <si>
    <t>00162</t>
  </si>
  <si>
    <t>Prime de asigurare obligatorie de asistența medicală achitate de angajatori și angajați pe teritoriul țării</t>
  </si>
  <si>
    <t>Indemnizații pentru incapacitatea temporară de muncă achitate din mijloacele financiale ale angajatorului</t>
  </si>
  <si>
    <t>Procurarea uneltelor și sculelor, inventarului de producere si gospodăresc</t>
  </si>
  <si>
    <t>Procurare pieselor de schimb</t>
  </si>
  <si>
    <t>Prestatii sociale</t>
  </si>
  <si>
    <t>Supravegherea tehnica a obietelor industriale periculoase</t>
  </si>
  <si>
    <t>00161</t>
  </si>
  <si>
    <t>Plata pentru locatiunea bunurilor patrimoniului public</t>
  </si>
  <si>
    <t>Servicii generale economice comerciale</t>
  </si>
  <si>
    <t>Servicii economice comerciale</t>
  </si>
  <si>
    <t>Ponderea agentilor economici si persoanelor fizice care cunosc riscurile</t>
  </si>
  <si>
    <t>Ponderea de înlătuare a încălcărilor depistate</t>
  </si>
  <si>
    <t>Numărul total de controale efectuate</t>
  </si>
  <si>
    <t>Numărul obiectelor industriale periculoase controlate</t>
  </si>
  <si>
    <t>Numărul controalelor efectuate de către o inspectie de ramură</t>
  </si>
  <si>
    <t>Numărul controalelor mixte efectuate în grup</t>
  </si>
  <si>
    <t>Numărul de acte de constatare privind pregătirea către sezonul de încălzire</t>
  </si>
  <si>
    <t>Contributii si prime de asigurari obligatorii</t>
  </si>
  <si>
    <t>Contributii de asigurari sociale de stat obligatorii</t>
  </si>
  <si>
    <t>Prime de asigurare obligatorie de asistenta medicala</t>
  </si>
  <si>
    <t>Energie electrica</t>
  </si>
  <si>
    <t>Gaze</t>
  </si>
  <si>
    <t>Apa si canalizare</t>
  </si>
  <si>
    <t>Servicii informationale</t>
  </si>
  <si>
    <t>Servicii de telecomunicatii</t>
  </si>
  <si>
    <t>Servicii de locatiune</t>
  </si>
  <si>
    <t>Servicii de reparatii curente</t>
  </si>
  <si>
    <t>Deplasari de servicu in interiorul tarii</t>
  </si>
  <si>
    <t>Deplasari de servicu peste hotare</t>
  </si>
  <si>
    <t>Servicii de paza</t>
  </si>
  <si>
    <t>Servicii postale</t>
  </si>
  <si>
    <t>Indemnizatii pentru incapacitatea temporara de munca achitate din mijloacele financiare ale angajatorului</t>
  </si>
  <si>
    <t>Majorarea valorii masinilor si utilajelor</t>
  </si>
  <si>
    <t>Procurarea uneltelor si sculelor, inventarului de producere gospodaresc</t>
  </si>
  <si>
    <t>Procurarea combustibilului, carburantilor si lubrifiantilor</t>
  </si>
  <si>
    <t xml:space="preserve"> Procurarea materialelor de uz gospodaresc si rechizite de birou</t>
  </si>
  <si>
    <t xml:space="preserve"> Procurarea accesorii de pat, imbracaminte, incaltaminte</t>
  </si>
  <si>
    <t>Procurarea accesoriilor de pat, îmbrăcămintei, încălțămintei</t>
  </si>
  <si>
    <t>Procurarea altor mijloace fixe</t>
  </si>
  <si>
    <t>Procurarea uneltelor si sculelor, inventarului de producere si de uz gospodaresc</t>
  </si>
  <si>
    <t>Procurarea masinelor si utilajelor</t>
  </si>
  <si>
    <t>Plăți aferente documentelor executorii cu executare benevolă</t>
  </si>
  <si>
    <t>Indemnizații p/u incapacitatea temporară de muncă achitate din contul angajatorului</t>
  </si>
  <si>
    <t>Servicii poştale</t>
  </si>
  <si>
    <t>Servicii de evaluare a activelor</t>
  </si>
  <si>
    <t>Servicii protocol</t>
  </si>
  <si>
    <t>Servicii reparații curente</t>
  </si>
  <si>
    <t>Servicii transport</t>
  </si>
  <si>
    <t>00031</t>
  </si>
  <si>
    <t>Administrarea patrimoniului de stat</t>
  </si>
  <si>
    <t>e3</t>
  </si>
  <si>
    <t>Numărul bunurilor deetatizate</t>
  </si>
  <si>
    <t>Volumul investitiilor private atrase pentru dezvoltarea parcurilor industriale</t>
  </si>
  <si>
    <t>r5</t>
  </si>
  <si>
    <t xml:space="preserve">r3 </t>
  </si>
  <si>
    <t>Venituri încasate la bugetul de stat (defalcări din profitul net al întreprinderilor de stat, dividende aferente cotei de participare a statului în societatile pe acțiuni)</t>
  </si>
  <si>
    <t>Venituri încasate la bugetul de stat  în rezultatul privatizării</t>
  </si>
  <si>
    <t>09</t>
  </si>
  <si>
    <t>Plata pentru locatiunea bunurilor patrimoniului public.</t>
  </si>
  <si>
    <t>Administrarea patrimoniului public</t>
  </si>
  <si>
    <t>Gcal</t>
  </si>
  <si>
    <t>r4</t>
  </si>
  <si>
    <t>MWh</t>
  </si>
  <si>
    <t>nr./km</t>
  </si>
  <si>
    <t>număr</t>
  </si>
  <si>
    <t>Numărul parcurilor industriale și zonelor economice libere asistate de către MIEPO</t>
  </si>
  <si>
    <t>Numărul de evaluatori şefi/evaluatori, instruiţi în domenii noi de acreditare</t>
  </si>
  <si>
    <t>Numărul de evaluatori şefi pregătiţi în calitate de evaluatori EA pentru participare în evaluările paritare ale Organismelor de acreditare semnatare EA MLA</t>
  </si>
  <si>
    <t>Numărul de participări la activităţile organizate de organizaţiile europene, internaţionale şi regionale în domeniul acreditării</t>
  </si>
  <si>
    <t>Acest subprogram include activităţi care ţin de adoptarea  standardelor  europene și internaţionale, consolidarea cadrului instituţional în domeniul  standardizării, precum și sporirea gradului de conștientizare a beneficiilor standardizării și de aplicare a standardelor. Responsabil de implementarea acţiunilor este  Institutul de Standardizare din Moldova.</t>
  </si>
  <si>
    <t>Rata de preluare a standardelor europene din totalul de standarde publicate de CEN/CENELEC</t>
  </si>
  <si>
    <t>Numărul de locruri de muncă noi create pentru femei prin intermediul programelor de suport financiar gestionate de ODIMM (PARE 1+1, FGC,AEF, program tineri)</t>
  </si>
  <si>
    <t>Numărul de afaceri nou create in cadrul Programului pilot "Femei in afaceri"</t>
  </si>
  <si>
    <t>Numărul consultațiilor acordate agenților economici</t>
  </si>
  <si>
    <t>Dobinzi incasate la soldurile mijloacelor banesti la conturile bancare ale proiectelor finantate din surse externe</t>
  </si>
  <si>
    <t>Remunerarea muncii conform statelor</t>
  </si>
  <si>
    <t>pentru anul 2018 și estimări pe anii 2019-2020</t>
  </si>
  <si>
    <t>0218</t>
  </si>
  <si>
    <t xml:space="preserve">  Ministerul Economiei şi Infrastructurii</t>
  </si>
  <si>
    <t>2018 Proiect</t>
  </si>
  <si>
    <t>2020 Estimat</t>
  </si>
  <si>
    <t xml:space="preserve">  Ministerul Economiei si  Infrastructurii</t>
  </si>
  <si>
    <t xml:space="preserve">  Ministerul Economiei si Infrastructurii</t>
  </si>
  <si>
    <t>Acordarea împrumuturilor recreditate de către proiectele finanțate din surse externe instituțiilor nefinanciare</t>
  </si>
  <si>
    <t>054</t>
  </si>
  <si>
    <t>Termoelectrica S.A.</t>
  </si>
  <si>
    <t>Alte servicii in domeniul energeticii</t>
  </si>
  <si>
    <t>59/45</t>
  </si>
  <si>
    <t>463*</t>
  </si>
  <si>
    <t xml:space="preserve">metri </t>
  </si>
  <si>
    <r>
      <t xml:space="preserve">Valorile anuale indicate </t>
    </r>
    <r>
      <rPr>
        <b/>
        <u/>
        <sz val="12"/>
        <color theme="1"/>
        <rFont val="Times New Roman"/>
        <family val="1"/>
        <charset val="204"/>
      </rPr>
      <t>sunt cumulative.</t>
    </r>
  </si>
  <si>
    <t>Soldul costului de deviz la 01.01.2017</t>
  </si>
  <si>
    <t>Soldul costului de deviz la                 01.01 2018</t>
  </si>
  <si>
    <t>432</t>
  </si>
  <si>
    <t>Vestmoldtransgaz I.S.</t>
  </si>
  <si>
    <t>Diferenta de curs</t>
  </si>
  <si>
    <t>Corectarea soldului de mijloace banesti</t>
  </si>
  <si>
    <t>Procurarea pieselor de schimd</t>
  </si>
  <si>
    <t>Reparatii capitale ale mijloacelor de transport</t>
  </si>
  <si>
    <t>Contributia Guvernului pentru implementarea proiectelor finantate de catre donatori externi</t>
  </si>
  <si>
    <t>Proiectul "Proiectul de achizitie a locomotivelor si de restructurare a infrastructurii feroviare"</t>
  </si>
  <si>
    <t>0453</t>
  </si>
  <si>
    <t>Granturi curente primite de la organizaţiile  internaţionale  pentru proiecte finanţate din surse externe pentru bugetul de stat</t>
  </si>
  <si>
    <t>132121</t>
  </si>
  <si>
    <t>Dezvoltarea transporturilor</t>
  </si>
  <si>
    <t>Dezvoltarea transportului feroviar</t>
  </si>
  <si>
    <t>Transport feroviar</t>
  </si>
  <si>
    <t>pentru anul 2017 și estimări pe anii 2018-2020</t>
  </si>
  <si>
    <t>107753,5</t>
  </si>
  <si>
    <t>Difirenta de curs</t>
  </si>
  <si>
    <t>Proiectul "Interconectarea sistemului electroenergetic al RM cu cel al Romaniei prin constructia liniei electrice 400 kV Vulcanesti-Chisinau"</t>
  </si>
  <si>
    <t>471330</t>
  </si>
  <si>
    <t>Transport naval</t>
  </si>
  <si>
    <t>Remunerarea muncii</t>
  </si>
  <si>
    <t>Retribuirea muncii angajatilor conform statelor</t>
  </si>
  <si>
    <t xml:space="preserve">Contribuții de asigurări sociale de stat obligatorii </t>
  </si>
  <si>
    <t>Prime de asigurare obligatorie de asistență medicală achitate de angajator și angațai pe teritoriul țării</t>
  </si>
  <si>
    <t xml:space="preserve">Servicii de transport </t>
  </si>
  <si>
    <t xml:space="preserve">Alte prestații sociale ale angajatorilor </t>
  </si>
  <si>
    <t xml:space="preserve">Taxe, amenzi, penalități și alte plăți obligatorii </t>
  </si>
  <si>
    <t xml:space="preserve">Procurarea uneltelor, sculelor, inventarului </t>
  </si>
  <si>
    <t>Procurare activelor nemateriale</t>
  </si>
  <si>
    <t xml:space="preserve"> Procurarea altor mijloace fixe</t>
  </si>
  <si>
    <t xml:space="preserve">Procurarea materialelor de uz gospodăresc și rechizitelor de birou </t>
  </si>
  <si>
    <t>64</t>
  </si>
  <si>
    <t>Dezvoltarea transportului naval</t>
  </si>
  <si>
    <t>Şeful subdiviziunii responsabile de politici /______________/_________________/</t>
  </si>
  <si>
    <t>210000</t>
  </si>
  <si>
    <t>21</t>
  </si>
  <si>
    <t>22</t>
  </si>
  <si>
    <t>31</t>
  </si>
  <si>
    <t>33</t>
  </si>
  <si>
    <t>273900</t>
  </si>
  <si>
    <t>281400</t>
  </si>
  <si>
    <t>310000</t>
  </si>
  <si>
    <t>314110</t>
  </si>
  <si>
    <t>315110</t>
  </si>
  <si>
    <t>316110</t>
  </si>
  <si>
    <t>317110</t>
  </si>
  <si>
    <t>318110</t>
  </si>
  <si>
    <t>330000</t>
  </si>
  <si>
    <t xml:space="preserve"> Bunuri si servicii</t>
  </si>
  <si>
    <t>00397</t>
  </si>
  <si>
    <t>Sistinerea de stat a activitatii Portului Giugiulesti</t>
  </si>
  <si>
    <t>0452</t>
  </si>
  <si>
    <t>Sustinerea de stat a activitatii Bacului Malovata</t>
  </si>
  <si>
    <t>00396</t>
  </si>
  <si>
    <t>Subsidii acordate intreprinderilor private nefinanciare</t>
  </si>
  <si>
    <t>Sustinerea de stat a activitatii Portului Ungheni</t>
  </si>
  <si>
    <t>00398</t>
  </si>
  <si>
    <t>Proiectul "Reabilitarea drumurilor locale"</t>
  </si>
  <si>
    <t>451</t>
  </si>
  <si>
    <t>Proiectul "Proiectul de sustinere a Programului in sectorul drumurilor"</t>
  </si>
  <si>
    <t>0451</t>
  </si>
  <si>
    <t>Rambursarea imprumuturilor institutiilor nefinanciare</t>
  </si>
  <si>
    <t>Transport rutier</t>
  </si>
  <si>
    <t>Dezvoltarea drumurilor</t>
  </si>
  <si>
    <t xml:space="preserve"> Ministerul Economiei si Infrastucturii</t>
  </si>
  <si>
    <t>Subsidii acordate intreprinderilor de stat si municipale nefinanciare</t>
  </si>
  <si>
    <t>00395</t>
  </si>
  <si>
    <t>Corectarea soldului neutilizat</t>
  </si>
  <si>
    <t>Incasari de la prestarea serviciilor cu plata</t>
  </si>
  <si>
    <t>315120</t>
  </si>
  <si>
    <t>Ministerul Economiei si Infrastucturii</t>
  </si>
  <si>
    <t xml:space="preserve"> Ministerul Economiei si Infrastructurii</t>
  </si>
  <si>
    <t>2053/ 2999</t>
  </si>
  <si>
    <t>2054</t>
  </si>
  <si>
    <t>Instalati de transmisie in curs de executie</t>
  </si>
  <si>
    <t xml:space="preserve">Şeful subdiviziunii responsabile de planificarea bugetului ___________________ </t>
  </si>
  <si>
    <t xml:space="preserve">Conducător             ________________________   </t>
  </si>
  <si>
    <t>Ministerul Economiei si Infrastructurii</t>
  </si>
  <si>
    <t>Serviciul National unic pentru apeluri de urgenta</t>
  </si>
  <si>
    <t>0437</t>
  </si>
  <si>
    <t>2051/2053/2054</t>
  </si>
  <si>
    <t xml:space="preserve">  Ministerul Economiei  si Infrastructurii</t>
  </si>
  <si>
    <t>0499</t>
  </si>
  <si>
    <t>14</t>
  </si>
  <si>
    <t>Politici si management in  domeniul comertului, alimentatiei publice si prestarii servicii</t>
  </si>
  <si>
    <t>Alte activitati economice</t>
  </si>
  <si>
    <t>Activitati neidentificate</t>
  </si>
  <si>
    <t>99999</t>
  </si>
  <si>
    <t>Servicii neatribuite altor cheltuieli</t>
  </si>
  <si>
    <t>Constructii speciale in curs de executie</t>
  </si>
  <si>
    <t>Taxe, amenzi, penalitati si alte plati obligatorii</t>
  </si>
  <si>
    <t>Subsidii acordate intreprinderilor de stat si municipale</t>
  </si>
  <si>
    <t>x</t>
  </si>
  <si>
    <t>Remunerarea muncii angajaților conform statelor</t>
  </si>
  <si>
    <t>Numărul de spoturi informaționale elaborate/ plasate pe pagina web a Agenției</t>
  </si>
  <si>
    <t xml:space="preserve">o6 </t>
  </si>
  <si>
    <t>Ministerul Economiei și Infrastructurii</t>
  </si>
  <si>
    <t>Alte  cheltuieli</t>
  </si>
  <si>
    <t>2018 Aprobat</t>
  </si>
  <si>
    <t>2019 Proiect</t>
  </si>
  <si>
    <t>Remunerarea muncii angajatilor conform statelor</t>
  </si>
  <si>
    <t>Costul mediu pe angajat</t>
  </si>
  <si>
    <t>Numărul de controale efectuate de un inspector pe parcursul unui an</t>
  </si>
  <si>
    <t>Numărul de rapoarte privind aprecierea criteriului de evaluare corespunderii riscului a obiectului întreprinderii</t>
  </si>
  <si>
    <t>Ponderea instalațiilor tehnice din zona de risc</t>
  </si>
  <si>
    <t>Subprogramul are scopul  de a reduce riscurile privind funcționarea obiectelor industriale periculoase  pentru populatie, prevenirea avariilor industriale şi catastrofelor cu caracter tehnogen. Principalele activități se referă la intensificarea evaluării riscurilor și întreprinderea măsurilor de prevenire a acestora. Responsabil de implementare sunt Ministerul Economiei și Infrastructurii și Inspectoratul Principal de Stat pentru Supraveghere Tehnică a Obiectelor Industriale Periculoase (IPSSTOIP).</t>
  </si>
  <si>
    <t>Bgetul de Stat</t>
  </si>
  <si>
    <t>Proiectul Ameliorarea  
Competitivitatii II</t>
  </si>
  <si>
    <t>295.7</t>
  </si>
  <si>
    <r>
      <rPr>
        <b/>
        <sz val="14"/>
        <color theme="1"/>
        <rFont val="Times New Roman"/>
        <family val="1"/>
        <charset val="204"/>
      </rPr>
      <t>Total</t>
    </r>
    <r>
      <rPr>
        <sz val="12"/>
        <color theme="1"/>
        <rFont val="Times New Roman"/>
        <family val="1"/>
        <charset val="204"/>
      </rPr>
      <t xml:space="preserve">, </t>
    </r>
    <r>
      <rPr>
        <i/>
        <sz val="12"/>
        <color theme="1"/>
        <rFont val="Times New Roman"/>
        <family val="1"/>
        <charset val="204"/>
      </rPr>
      <t>inclusiv</t>
    </r>
  </si>
  <si>
    <t>Premiul anual pentru pers.disponibilizate</t>
  </si>
  <si>
    <t>Alte plati, ajustari  structurale</t>
  </si>
  <si>
    <r>
      <t xml:space="preserve">Remunerarea muncii conform statelor, </t>
    </r>
    <r>
      <rPr>
        <i/>
        <sz val="12"/>
        <color theme="1"/>
        <rFont val="Times New Roman"/>
        <family val="1"/>
        <charset val="204"/>
      </rPr>
      <t>inclusiv</t>
    </r>
  </si>
  <si>
    <t>Stocuri si materiale circulante</t>
  </si>
  <si>
    <t>20279.7</t>
  </si>
  <si>
    <r>
      <t xml:space="preserve">Conducător             /________________________/   __      </t>
    </r>
    <r>
      <rPr>
        <u/>
        <sz val="12"/>
        <color theme="1"/>
        <rFont val="Times New Roman"/>
        <family val="1"/>
        <charset val="204"/>
      </rPr>
      <t xml:space="preserve"> </t>
    </r>
    <r>
      <rPr>
        <sz val="12"/>
        <color theme="1"/>
        <rFont val="Times New Roman"/>
        <family val="1"/>
        <charset val="204"/>
      </rPr>
      <t>__/</t>
    </r>
  </si>
  <si>
    <t>Şeful subdiviziunii responsabile de planificarea bugetului /___________________/    __/</t>
  </si>
  <si>
    <t>Şeful subdiviziunii responsabile de politici /___________________/__    __/</t>
  </si>
  <si>
    <r>
      <t>Data prezentării      _</t>
    </r>
    <r>
      <rPr>
        <sz val="12"/>
        <color theme="1"/>
        <rFont val="Times New Roman"/>
        <family val="1"/>
        <charset val="204"/>
      </rPr>
      <t>______</t>
    </r>
  </si>
  <si>
    <r>
      <t xml:space="preserve">Conducător            </t>
    </r>
    <r>
      <rPr>
        <b/>
        <u/>
        <sz val="12"/>
        <color indexed="8"/>
        <rFont val="Times New Roman"/>
        <family val="1"/>
        <charset val="204"/>
      </rPr>
      <t xml:space="preserve"> /____________________/ </t>
    </r>
    <r>
      <rPr>
        <sz val="12"/>
        <color indexed="8"/>
        <rFont val="Times New Roman"/>
        <family val="1"/>
        <charset val="204"/>
      </rPr>
      <t xml:space="preserve">  _________________________/</t>
    </r>
  </si>
  <si>
    <r>
      <t>Şeful subdiviziunii responsabile de planificarea bugetului /________________</t>
    </r>
    <r>
      <rPr>
        <b/>
        <u/>
        <sz val="12"/>
        <color indexed="8"/>
        <rFont val="Times New Roman"/>
        <family val="1"/>
        <charset val="204"/>
      </rPr>
      <t>/_</t>
    </r>
    <r>
      <rPr>
        <sz val="12"/>
        <color indexed="8"/>
        <rFont val="Times New Roman"/>
        <family val="1"/>
        <charset val="204"/>
      </rPr>
      <t>_______________/</t>
    </r>
  </si>
  <si>
    <t>297</t>
  </si>
  <si>
    <t>Gospodaria drumurilor</t>
  </si>
  <si>
    <t>Stocuri si materiale  circulante</t>
  </si>
  <si>
    <t xml:space="preserve">Ministerul Economiei și Infrastructurii </t>
  </si>
  <si>
    <t>Şeful subdiviziunii responsabile de planificarea bugetului /_________/_________________/</t>
  </si>
  <si>
    <t>Conducător             /_______________/   _________________________/</t>
  </si>
  <si>
    <t>Politici economice eficiente și creștere economică durabilă asigurată</t>
  </si>
  <si>
    <t xml:space="preserve">1. Realizarea activităților (aparatul central) din Planul de acțiuni al Ministerului Economiei și Infrastructurii la nivel de cel puțin 90% anual;
2. Asigurarea transparenței în procesul decizional prin consultarea publică a minim 90% din total acte normative aprobate;
3. Angajamentele privind transpunerea legislației Uniunii Europene în legislația națională realizate la nivel de 90% anual conform prevederilor Planului național pentru implementarea Acordului de Asociere RM-UE.
</t>
  </si>
  <si>
    <t xml:space="preserve">Subprogramul cuprinde finanțarea activităţilor aparatului central al Ministerului Economiei și Infrastructurii privind elaborarea și promovarea politicilor publice în domeniile: reglementarea activităţii de întreprinzător, dezvoltarea mediului de afaceri, comerț, atragerea investițiilor și promovarea exporturilor, tehnologia informaţiei şi comunicaţii, construcţii,  transport,  infrastructura calităţii şi supravegherea pieţei, securitate şi eficienţă energetică. </t>
  </si>
  <si>
    <t>Gradul de realizare al Planului de acțiuni al Ministerului Economiei și Infrastructurii (aparatul central)</t>
  </si>
  <si>
    <t>Gradul de armonizare al legislatiei la prevederile UE</t>
  </si>
  <si>
    <t>Ponderea actelor normative aprobate consultate public în total acte aprobate</t>
  </si>
  <si>
    <t>Numărul actelor normative/legislative aprobate, total</t>
  </si>
  <si>
    <t>Numărul acordurilor bilaterale/ multilaterale semnate cu alte state/ organizații internaționale</t>
  </si>
  <si>
    <t>Costul mediu per angajat</t>
  </si>
  <si>
    <t>lei/angajat</t>
  </si>
  <si>
    <t>Numărul de acte elaborate per persoană</t>
  </si>
  <si>
    <t>număr/ persoană</t>
  </si>
  <si>
    <t>Mediu economic favorabil pentru atragerea investițiilor și promovarea exporturilor</t>
  </si>
  <si>
    <t xml:space="preserve">1. Creșterea volumului exporturilor în medie cu cel puțin 8% anual, inclusiv pe piața UE cu cel puțin 10%;
2. Creşterea volumului investiţiilor în active materiale pe termen lung cu minim 3% anual, prin atragerea investițiilor în sectoarele competitive ale economiei.
</t>
  </si>
  <si>
    <t>Subprogramul presupune activităţi de promovare a exporturilor şi atragere a investiţiilor. Principalele acţiuni realizate în cadrul programului se referă la: i) promovarea imaginii ţării; ii) sporirea competitivității întreprinderilor care exportă produse; iii) extinderea şi diversificarea pieţelor de desfacere la export; iv) acordarea unui suport financiar pe termen mediu și lung întreprinderilor; v) îmbunătăţirea mediului de afaceri pentru reducerea costurilor în comerțul transfrontalier. Acesta se implementează de către Organizația pentru Atragerea Investițiilor și Promovare a Exporturilor, Unitatea de implementare a proiectului Băncii Mondiale de ameliorare a competitivităţi, în colaborare cu Ministerul Economiei și Infrastructurii.</t>
  </si>
  <si>
    <t>Numărul companiilor autohtone și străine consultate conform  principiului ”ghișeului unic” informaținal de către MIEPO</t>
  </si>
  <si>
    <t>Volumul exportului pe piețele UE față de anul precedent</t>
  </si>
  <si>
    <t>Volumul investițiilor în active materiale pe termen lung față de anul precedent</t>
  </si>
  <si>
    <t>Numărul companiilor autohtone și străine consultate în vederea realizarii principiului ”ghișeului unic” informaținal de către MIEPO</t>
  </si>
  <si>
    <t>Numărul evenimentelor organizate în țară și peste hotare</t>
  </si>
  <si>
    <t>Numărul participanților la evenimente promoționale organizate în țară și peste hotare</t>
  </si>
  <si>
    <t>Numărul expozițiilor peste hotare cu participarea companiilor autohtone</t>
  </si>
  <si>
    <t>Numărul întrunirilor între sectorul public și privat organizate în vederea identificării problemelor în domeniu</t>
  </si>
  <si>
    <t>Numărul studiilor sectoriale elaborate</t>
  </si>
  <si>
    <t>Numărul seminarelor, vizitelor de studiu, trainingurilor organizate</t>
  </si>
  <si>
    <t>Materiale promoționale actualizate/elaborate/editate</t>
  </si>
  <si>
    <t>Costul mediu de participare la expoziții peste hotare (cu stand de țară)</t>
  </si>
  <si>
    <t>Costul mediu a unui eveniment organizat în țară</t>
  </si>
  <si>
    <t>mii lei/ participant</t>
  </si>
  <si>
    <t>mii lei/ eveniment</t>
  </si>
  <si>
    <t xml:space="preserve">1. Crearea a 420 noi locuri de muncă  anual prin intermediul programelor de susținere antreprenorială. 
2. Facilitarea accesului la finanțare, prin acordarea suportului financiar pentru minim 500 antreprenori în perioada 2018-2020;
3. Dezvoltarea abilităților antreprenoriale prin instruirea 2500 persoane anual.
</t>
  </si>
  <si>
    <t>Subprogramul presupune activităţi pentru dezvoltarea întreprinderilor mici şi mijlocii prin promovarea dialogului public-privat şi a culturii antreprenoriale, consolidarea Fondului de stat de Garantare a Creditelor, dezvoltarea infrastructurii de suport în afaceri şi implementarea programelor de suport antreprenorial care au scopul de a facilita accesul la finanţare şi spori abilităţile antreprenoriale. În rezultat, se aşteaptă o creştere a numărului de locuri de muncă şi extinderea ariei de creare şi funcţionare a IMM-urilor pe întreg teritoriul ţării. Subprogramul este implementat de către Organizaţia pentru Dezvoltarea Sectorului Întreprinderilor Mici şi Mijlocii, în colaborare cu Ministerul Economiei și Infrastructurii.</t>
  </si>
  <si>
    <t>Numărul de locuri de muncă noi create prin intermediul programelor de suport financiar gestionate de ODIMM (PARE 1+1, FGC, AEF, program tineri)</t>
  </si>
  <si>
    <t>Număr</t>
  </si>
  <si>
    <t>Dinamica numărului de garanții active</t>
  </si>
  <si>
    <t>mil. lei</t>
  </si>
  <si>
    <t>Numărul de întreprinderi incubate</t>
  </si>
  <si>
    <t>Numărul de premii acordate în cadrul concursului ”Cel mai bun antreprenor din sectorul IMM"</t>
  </si>
  <si>
    <t>Numărul de participanți la Conferința IMM</t>
  </si>
  <si>
    <t>Proiecte investiționale finanțate în cadrul "PARE 1+1"</t>
  </si>
  <si>
    <t>Finanțare nerambursabilă în cadrul ”PARE 1+1"</t>
  </si>
  <si>
    <t>Numărul de persoane instruite (PARE 1+1; PNAET; GEA)</t>
  </si>
  <si>
    <t>Corelația dintre costul garanțiilor și valoarea creditelor disbursate</t>
  </si>
  <si>
    <t>Coeficient</t>
  </si>
  <si>
    <t>Asigurarea unui nivel înalt de protecție a drepturilor și intereselor economice ale consumatorilor/supraveghere a pieței.</t>
  </si>
  <si>
    <r>
      <t>1.</t>
    </r>
    <r>
      <rPr>
        <sz val="12"/>
        <rFont val="Times New Roman"/>
        <family val="1"/>
        <charset val="204"/>
      </rPr>
      <t xml:space="preserve">Scăderea cu 5% anual a ponderii cazurilor depistate de produse/servicii neconforme în totalul controalelor efectuate;   
2. Dezvoltarea capacităţii decizionale a consumatorilor, prin creşterea cu 10% anual a numărului consumatorilor informaţi.  </t>
    </r>
    <r>
      <rPr>
        <sz val="12"/>
        <color theme="1"/>
        <rFont val="Times New Roman"/>
        <family val="1"/>
        <charset val="204"/>
      </rPr>
      <t xml:space="preserve">
3. Consolidarea cunoștințelor agenților economici privind cerințele aplicabile produselor/serviciilor/mijloacelor de măsurare, prin creşterea cu 10% anual a numărului agenților economici informaţi;                                                                                                                                </t>
    </r>
    <r>
      <rPr>
        <sz val="12"/>
        <rFont val="Times New Roman"/>
        <family val="1"/>
        <charset val="204"/>
      </rPr>
      <t xml:space="preserve">4. Dezvoltarea capacităților instituționale, prin instruirea și dotarea a 90% angajați, cu echipament/sisteme informaționale.   </t>
    </r>
    <r>
      <rPr>
        <sz val="12"/>
        <color theme="1"/>
        <rFont val="Times New Roman"/>
        <family val="1"/>
        <charset val="204"/>
      </rPr>
      <t xml:space="preserve">
</t>
    </r>
  </si>
  <si>
    <t xml:space="preserve">Subprogramul include activitățile de supraveghere a piețiiprivind corespunderea produselor/serviciilor cu cerințele prescrise și/sau declarate, în vederea protecţiei consumatorilor. O componentă a subprogramului se referă la eficientizarea activităţilor de informare a consumatorilor privind drepturile lor. Altă componentă de bază este consolidarea cunoștințelor agenților economici, în vederea respectării legislației în relații cu consumatorii. La fel de importantă este și componenta ce ține de dezvoltarea continuă a capacităților instituționale ale Agenţiei pentru Protecţia Consumatorilor, pentru buna desfășurare a activității și asigurarea unui nivel înalt de protecție a consumatorilor, în domeniile de competență.        </t>
  </si>
  <si>
    <t>Ponderea cazurilor depistate a produselor/ serviciilor neconforme din numarul total de controale efectuate anual</t>
  </si>
  <si>
    <t>Ponderea angajaților  instruiți  anual</t>
  </si>
  <si>
    <t>Numărul controalelor efectuate anual</t>
  </si>
  <si>
    <t>Numărul probelor prelevate în laboratoarele acreditate (în țară/peste hotare)</t>
  </si>
  <si>
    <t>Nr. de materiale informative tipărite și diseminate (pliante, fișe informaționale, revista  “Anuarul APCSP”, etc.).</t>
  </si>
  <si>
    <t>Număr de maşini/echipamente/utilaje achiziționate</t>
  </si>
  <si>
    <t>ore</t>
  </si>
  <si>
    <t>Nr. stagierilor externe efectuate (inspectori, manageri)</t>
  </si>
  <si>
    <r>
      <t>Blanchete-tip</t>
    </r>
    <r>
      <rPr>
        <sz val="12"/>
        <color theme="1"/>
        <rFont val="Times New Roman"/>
        <family val="1"/>
        <charset val="204"/>
      </rPr>
      <t xml:space="preserve"> tipărite</t>
    </r>
  </si>
  <si>
    <t>Nr. sondaje realizate</t>
  </si>
  <si>
    <t>Administrarea și deetatizarea eficientă proprietății publice de stat</t>
  </si>
  <si>
    <t xml:space="preserve">1. Impulsionarea unui proces competitiv și transparent privind deetatizarea bunurilor proprietate de stat supuse privatizării prin reducerea numărului acestora cu 5% anual;
2. Valorificarea parteneriatului public-privat prin încheierea minim 6 contracte de parteneriat public-privat şi concesiuni anual;   
3. Realizarea sarcinii bugetare din privatizarea și administrarea proprietății publice de stat la nivel de 100%  din valoarea planificată anual. 
</t>
  </si>
  <si>
    <t>Subprogramul presupune implementarea activităților în vederea administrării proprietăţii publice de stat, conform prevederilor legale, atragerea investiţiilor prin crearea de parteneriate public – private, desfășurarea procesului de privatizare, monitorizarea activităților postprivatizare, ţinerea evidenţei patrimoniului public și apărarea dreptului de proprietate a statului. Subprogramul este implementat de Agenţia Proprietăţii Publice.</t>
  </si>
  <si>
    <t>Contracte de  parteneriat public-privat şi concesiuni iniţiale/încheiate</t>
  </si>
  <si>
    <t>Realizarea sarcinii bugetare privind încasările la bugetul de stat în rezultatul privatizării și administrării proprietății publice</t>
  </si>
  <si>
    <t>Reducerea numărului bunurilor proprietate de stat supuse privatizării</t>
  </si>
  <si>
    <t>Numărul de studii de fezabilitate privind proiectele de parteneriat public-privat avizate</t>
  </si>
  <si>
    <t>Numărul  licitațiilor/concursurilor de  privatizare a  bunurilor supuse privatizării organizate</t>
  </si>
  <si>
    <t>Numărul de seminare/ateliere de instruire privind promovarea conceptului de parteneriat public-privat</t>
  </si>
  <si>
    <t>mii lei/persoană</t>
  </si>
  <si>
    <t>Securitate industrială asigurată și avarii industriale și catastrofe cu caracter tehnogen prevenite</t>
  </si>
  <si>
    <t xml:space="preserve">• Majorarea ponderii persoanelor care cunosc riscurile privind obiectele industriale periculoase cu 8% către anul 2020 față de 2016 pentru a asigura reducerea riscurilor de avarii industriale și catastrofe cu caracter tehnogen;
• Micșorarea ponderii instalațiilor tehnice din zona de risc cu 10% către anul 2020 față de anul 2016 prin intensificarea evaluării riscurilor și măsurilor de prevenire;                         
• Majorarea ponderii de înlăturare a încălcărilor depistate urmare a controalelor efectuate cu 7% către anul 2020 față de anul 2017.  
</t>
  </si>
  <si>
    <t>mii lei/
persoană</t>
  </si>
  <si>
    <t>Sistem eficient de comercializare a produselor și serviciilor pe întreg teritoriul țării creat</t>
  </si>
  <si>
    <t xml:space="preserve">1. Sporirea vînzărilor cu amănuntul cu circa 3-4% anual;
2. Extinderea reţelei comerciale cu circa 50 unităţi anual; 
3. Creşterea ponderii comerţului la distanţă în totalul vînzărilor cu amănuntul cu circa 2-3% anual.
</t>
  </si>
  <si>
    <t xml:space="preserve">Subprogramul are scopul de a contribui la dezvoltarea sustenabilă a activităților de comercializare a produselor și serviciilor pe teritoriul țării. Activitățile acestuia se referă la îmbunătățirea cadrului normativ privind comerțului interior, precum și consolidarea resurselor de marfă şi competitivității acestora pe piață internă de consum. Rezultatele programului sunt elaborarea unui ghid al antreprenorului privind notificarea în comerț și elaborarea unui studiu privind lanțul alimentar al țării în vederea ajustării cadrului normativ de funcționare a centrelor alimentare. Acțiunile sunt în conformitate cu prevederile Strategiei de dezvoltare a comerţului interior în Republica Moldova pentru anii 2014-2020 şi a Planului de acţiuni privind implementarea acesteia. Subprogramul va fi implementat de către Ministerul Economiei și Infrastructurii. </t>
  </si>
  <si>
    <t>Volumul vînzărilor cu amănuntul față de anul precedent</t>
  </si>
  <si>
    <t>Numărul de unități comerciale noi create</t>
  </si>
  <si>
    <t>Ponderea comerțului la distanță  în totalul vînzărilor cu amănuntul față de anul preedent</t>
  </si>
  <si>
    <t>Ghid elaborat privind notificarea în comerț, programe de stat pentru susținrea IMM-urilor, partenerii de suport în afaceri</t>
  </si>
  <si>
    <t>Studiu privind lanțul alimentar al țării și existența practicilor comerciale neloiale elaborat</t>
  </si>
  <si>
    <t xml:space="preserve">Costul mediu a unui consultant per oră </t>
  </si>
  <si>
    <t>lei/
oră</t>
  </si>
  <si>
    <t>Politici energetice elaborate şi puse în implementare, precum și capacități în domeniu fortificate.</t>
  </si>
  <si>
    <t>1. Implementarea Programului Național pentru Eficiență Energetică pentru 2011-2020 la nivel de 100% către anul 2020;
2. Fortificarea capacităţilor instituţionale în sectorul energetic, prin instruirea a minim 200 de persoane anual în domeniul eficienţei energetice şi surselor de energie regenerabilă;
3. Dezvoltarea cadrului normativ (cca 30 acte normative pînă în anul 2020) în domeniul energetic, inclusiv în domeniul eficienței energetice și surselor regenerabile de energie, în conformitate cu acquis-ul comunitar.</t>
  </si>
  <si>
    <t>Acest subprogram include activităţile instituţiilor responsabile de elaborarea și implementarea politicilor din domeniul energetic, inclusiv al eficienței energetic și surselor de energie regenerabile, precum şi monitorizarea implementării acestora. Responsabili de realizare sunt Ministerul Economiei și Infrastructurii și Agenția pentru Eficiență Energetică.</t>
  </si>
  <si>
    <t>Gradul de realizare a Programului Național pentru Eficiență Energetică pentru 2011-2020</t>
  </si>
  <si>
    <t>Numarul personalului AEE instruiți privind masurile de eficiență energetică și valorificare a surselor de energie regenerabilă</t>
  </si>
  <si>
    <t xml:space="preserve">Numărul de evenimente organizate pentru promovarea eficienței energetice și utilizarea surselor de energie regenerabilă </t>
  </si>
  <si>
    <t>Numărul actelor normative, documentelor de politici, ghiduri în domeniul energetic elaborate și aprobate</t>
  </si>
  <si>
    <t>Numărul de evaluatori energetici instruiți</t>
  </si>
  <si>
    <t>Numărul administratorilor de clădiri instruiți</t>
  </si>
  <si>
    <t>Numărul inspectorilor de sisteme de încălzire și climatizare instruiți</t>
  </si>
  <si>
    <t>Numărul de audite energetice efectuate</t>
  </si>
  <si>
    <t>Costul mediu per serviciu de auditare energetică</t>
  </si>
  <si>
    <t>Securitatea energetică a țării fortificată și dependența de un singur furnizor de gaze naturale redusă.</t>
  </si>
  <si>
    <t>Construcția gazoductului de interconexiune pe direcţia ”Ungheni-Chișinău” cu lungimea de 120 km către anul 2019.</t>
  </si>
  <si>
    <t>Acest subprogram include extinderea conductei magistrale ”Iaşi-Ungheni-Chișinău” (faza II), ce reprezintă proiectul-cheie pentru sectorul energetic din Republica Moldova. Rezultatul aşteptat fiind asigurarea unei alternative de aprovizionare a țării cu gaze naturale. Activitățile vor fi implementate de către Unitatea consolidată pentru implementarea şi monitorizarea proiectelor în domeniul energetic și Î.S. „Vestmoldtransgaz”.</t>
  </si>
  <si>
    <t>Gradul de realizare a TOR-ului Proiectului ”Conectarea conductei de transport gaze naturale pe direcția Ungheni-Chișinău” per an</t>
  </si>
  <si>
    <t>Gazoductul pe direcția "Ungheni-Chișinău" construit (120 km)</t>
  </si>
  <si>
    <t>Gradul de valorificare a bugetului Proiectului  ”Conectarea conductei de transport gaze naturale pe direcția Ungheni-Chișinău” per an</t>
  </si>
  <si>
    <t>Costul per km de gazoduct construit pe direcția Ungheni - Chișinău</t>
  </si>
  <si>
    <t>Sistemul electroenergetic al țării fortificat și dezvoltat în vederea asigurării fiabile cu energie electrică a consumatorilor.</t>
  </si>
  <si>
    <t>1. Sporirea eficienţei reţelelor electrice de transport prin reducerea pierderilor de energie electrică pînă la 2,8% către 2020;
2. Interconectarea sistemului electroenergetic al țării cu cel al României prin construcția a 139 km de linie electrică aeriană 400 kV pe direcția Vulcănești - Chișinău și a Stației Back-to-Back aferentă.</t>
  </si>
  <si>
    <t xml:space="preserve">Acest subprogram include reabilitarea reţelelor electrice de transport pentru consolidarea sistemului de aprovizionare cu energie electrică a consumatorilor și integrarea acestuia în piaţa energetică a Uniunii Europene pentru sporirea securității energetice a ţării. Activitățile vor fi implementate de către Ministerul Economiei și Infrastructurii și Î.S. „Moldelectrica”. </t>
  </si>
  <si>
    <t>Reducerea volumului energiei nelivrate (ENS)</t>
  </si>
  <si>
    <t>Numărul unitaților de utilaj electric instalat/ înlocuit</t>
  </si>
  <si>
    <t xml:space="preserve">Numărul substațiilor total sau parțial reconstruite (din cele 45 obiecte) </t>
  </si>
  <si>
    <t>Lungimea liniei electrice aeriene 400 kV pe direcția Vulcănești - Chișinău construită (139 km)</t>
  </si>
  <si>
    <t xml:space="preserve">liniei electrice pe direcția Vulcănești - Chișinău </t>
  </si>
  <si>
    <t>Gradul de realizare a lucrărilor de instalare a Stației BtB aferentă LEA 400 kV Vulcănești - Chișinău</t>
  </si>
  <si>
    <t>Gradul de valorificare a bugetului Proiectului ”Reabilitarea rețelelor electrice de transport ale Î.S. Moldelectrica”</t>
  </si>
  <si>
    <t>Gradul de valorificare a bugetului Proiectului ”Construcția LEA 400 kV Vulcănești - Chișinău și a Stației BtB aferente”</t>
  </si>
  <si>
    <t>Eficienţa energetică sporită urmare realizării măsurilor de eficientizare a consumului de energie şi valorificare a surselor regenerabile de energie.</t>
  </si>
  <si>
    <t xml:space="preserve">1. Eficientizarea consumului global de energie primară cu 220 ktep sau a consumului de energie finală cu 167 ktep  către anul 2020;
2. Creșterea ponderii energiei regenerabile în consumul final brut de energie pînă la 17% către anul 2020;
3. Reducerea intensității energetice sub pragul de 0,195 tep/mie EUR.
</t>
  </si>
  <si>
    <t>Acest subprogram include activități de promovare a consumului eficient de energie și valorificare a surselor regenerabile de energie în sectoarele public şi privat, precum și supravegherea produselor cu impact energetic. Realizarea acestor activități are loc prin intermediul Fondului pentru Eficiență Energetică și Agenţiei pentru Protecţia Consumatorilor.</t>
  </si>
  <si>
    <t>Suprafață totală reabilitată energetic a clădirilor ocupate de către administrația publică centrală.</t>
  </si>
  <si>
    <r>
      <t>m</t>
    </r>
    <r>
      <rPr>
        <vertAlign val="superscript"/>
        <sz val="12"/>
        <color theme="1"/>
        <rFont val="Times New Roman"/>
        <family val="1"/>
        <charset val="204"/>
      </rPr>
      <t>2</t>
    </r>
  </si>
  <si>
    <t>Economii specifice de energie obținute în urma reabilitării cladirilor ocupate de administrația publică centrală</t>
  </si>
  <si>
    <t>kWh/an</t>
  </si>
  <si>
    <t>Activități de comunicare și creștere a gradului de conștientizare a subiecților economiei naționale cu privire la eficiența energetică și valorificarea energiei din surse regenerabile realizate.</t>
  </si>
  <si>
    <t>Numărul de controale asupra produselor regenerabile (biocombustibili) efectuate</t>
  </si>
  <si>
    <t>Numărul de instruiri realizate de către Agenția pentru Protecția Consumatorilor</t>
  </si>
  <si>
    <t>Ponderea angajaților Agenției Protecției Consumatorilor instruiți</t>
  </si>
  <si>
    <t>Numărul campaniilor de informare a consumatorilor desfășurate de către Agenția pentru Protecția Consumatorilor</t>
  </si>
  <si>
    <t>Gradul de valorificare a bugetului planificat pentru măsuri de etichetare energetică a produselor cu impact energetic de către Agenția pentru Protecția Consumatorilor</t>
  </si>
  <si>
    <t>Sistemele de alimentare centralizată cu energie termică din mun. Chișinău și mun. Bălți modernizate și eficientizate.</t>
  </si>
  <si>
    <t xml:space="preserve">1. Îmbunătățirea eficienței sistemului de alimentare centralizată cu energie termică (SACET) din mun. Chișinău cu valorificarea integrală a resurselor financiare alocate în acest sens (40,5 mil. USD) către finele anului 2020;
2.  Îmbunătățirea eficienței sistemului termoenergetic din mun. Bălți cu valorificarea integrală a resurselor financiare alocate în acest sens (10,0 mil. Euro) către finele anului 2018;
3. Reducerea pierderilor de energie termică în rețele cu 5 p.p. către anul 2020 (față de anul 2010).
</t>
  </si>
  <si>
    <t xml:space="preserve">Subprogramul are scopul de a asigura implementarea proiectelor de modernizare a sistemelor de alimentare centralizată cu energie termică din mun. Chișinău și mun. Bălți, în rezultatul cărora se prognozeză o reducere a pierderilor de energie termică, eficientizarea costurilor și modernizarea sistemelor de termoficare. Activitățile urmează a fi implementate de către  Unitatea consolidată pentru implementarea şi monitorizarea proiectelor în domeniul energeticii (UCIPE) și S.A. ”CET-Nord” în colaborare cu Ministerul Economiei și Infrastructurii. </t>
  </si>
  <si>
    <t>Pierderi de energie termică în rețeaua SACET Chișinău.</t>
  </si>
  <si>
    <t>Rata de defecțiune a sistemului de alimentare centralizată cu energie termică din mun. Chișinău.</t>
  </si>
  <si>
    <t>Energia electrică livrată în sistem de noua centrala de cogenerare instalată în mun. Bălți</t>
  </si>
  <si>
    <t>Numărul locuințelor conectate la Punctele Termice Individuale instalate în mun. Bălți.</t>
  </si>
  <si>
    <t>Lungimea rețelei termice reabilitate în cadrul Proiectului SACET Chișinău.</t>
  </si>
  <si>
    <t>Numărul Punctelor Termice Individuale instalate în cadrul Proiectului SACET Chișinău.</t>
  </si>
  <si>
    <t>Numărul persoanelor beneficiare în urma instalarii Punctelor Termice Individuale  în cadrul Proiectului SACET Chișinău.</t>
  </si>
  <si>
    <t>Numărul Punctelor Termice Individuale instalate în mun. Bălți (total 169 unități)</t>
  </si>
  <si>
    <t>Centrală termică pe biomasă instalată în mun. Bălți</t>
  </si>
  <si>
    <t>Numărul motoarelor pe gaz instalate în mun. Bălți</t>
  </si>
  <si>
    <t>Numărul pompelor de alimentare (4 unități) și ventilatoarelor de evacuare a gazelor (4 unități) instalate în mun.Bălți</t>
  </si>
  <si>
    <t>Gradul de valorificare a bugetului Proiectului de îmbunătățire a eficienței sistemului centralizat de alimentare cu energie termică (SACET) din mun. Chișinău.</t>
  </si>
  <si>
    <t>Gradul de valorificare al bugetului proiectului “Modernizarea sistemului termoenergetic al mun. Bălți”.</t>
  </si>
  <si>
    <t xml:space="preserve">*estimativ - numărul final al Punctelor Termice Individuale va fi determinat la o etapă ulterioară a Proiectului, în funcție de mijloacele financiare disponibile după implementarea celorlalte pachete propuse.
</t>
  </si>
  <si>
    <t>Infrastructura rutieră dezvoltată și exploatată în condiții de maximă siguranță</t>
  </si>
  <si>
    <t xml:space="preserve">1. Reducerea ponderii drumurilor publice naționale în stare tehnică rea cu 11% la finele anului 2020 față de anul 2016;
2. Diminuarea numărului accidentelor rutiere cu 18,2% în anul 2020 față de anul 2016
</t>
  </si>
  <si>
    <t>Subprogramul cuprinde activități de gestionare, reabilitare, reparare și întreținere a drumurilor publice naționale și locale, monitorizarea stării drumurilor publice, cît şi acţiuni şi programe de creștere a siguranței rutiere. Obiectivele subprogramului sunt  implementate de către Î.S. ”Administrația de Stat a Drumurilor”  privind drumurile naționale și autoritățile publice locale privind drumurile locale. Lungimea totală a drumurilor publice naționale este de 5907 km, iar a drumurilor publice locale este de 3500 km.</t>
  </si>
  <si>
    <t>Ponderea drumurilor publice naționale în stare tehnică bună</t>
  </si>
  <si>
    <t>Ponderea drumurilor publice naționale în stare tehnică mediocră</t>
  </si>
  <si>
    <t xml:space="preserve">Ponderea drumurilor publice  naționale în stare tehnică rea </t>
  </si>
  <si>
    <t xml:space="preserve">Numărul de accidente rutiere </t>
  </si>
  <si>
    <t>Numărul de decese în rezultatul accidentelor rutiere</t>
  </si>
  <si>
    <t>Lungimea de drumuri publice naționale reabilitate</t>
  </si>
  <si>
    <t>Lungimea de drumuri publice naționale reparate</t>
  </si>
  <si>
    <t>Nivelul cheltuielilor operaționale a unui vehicul fizic recenzat</t>
  </si>
  <si>
    <t>mii lei/km</t>
  </si>
  <si>
    <t>Costul pentru un km de drum național reabilitat</t>
  </si>
  <si>
    <t>mil. lei/km</t>
  </si>
  <si>
    <t>Transport naval național modernizat și revitalizat</t>
  </si>
  <si>
    <t xml:space="preserve">• Majorarea volumului mărfurilor transportate pe cale fluvială cu 5% anual;
• Majorarea volumului pasagerilor transportati pe cale fluvială cu 5% anual;
• Majorarea veniturilor din înregistrarea și confirmarea înregistrării navelor în Registrul de stat al navelor cu circa 10% în anul 2020 față de anul 2017.
</t>
  </si>
  <si>
    <t>Subprogramul presupune activități de dezvoltare a infrastructurii transportului naval. Resursele financiare vor fi utilizate pentru lucrări de menținere a șenalului pe căile navigabile interne, asigurarea funcționalității porturilor de mărfuri și pasageri, precum și implementarea prevederilor convențiilor internaționale din domeniu la bordul navelor sub pavilionul Republicii Moldova și în Complexul portuar ”Giurgiulești”. Activitățile prevăzute de subprogram sunt implementate de către IP „Căpitănia Porturilor Giurgiulești”, Î.S. Portul Fluvial Ungheni” și administrația Î.S. ”Bacul Molovata”.</t>
  </si>
  <si>
    <t>Volumul mărfurilor transportate pe cale fluvială</t>
  </si>
  <si>
    <t>mii tone</t>
  </si>
  <si>
    <t>Numărul pasagerilor transportați pe cale fluvială</t>
  </si>
  <si>
    <t>mii persoane</t>
  </si>
  <si>
    <t xml:space="preserve">Venituri încasate din înregistrarea și confirmarea înregistrării navelor în Registrul de stat al navelor  </t>
  </si>
  <si>
    <t xml:space="preserve">mii lei </t>
  </si>
  <si>
    <t>Numărul de nave înregistrate în Registrul de Stat</t>
  </si>
  <si>
    <t>Numărul de nave confirmate spre înregistrare în Registrul de Stat</t>
  </si>
  <si>
    <t>Lungimea şenalului rîului Prut și Nistru menținut în stare navigabilă</t>
  </si>
  <si>
    <t>Volumul mărfurilor transportate prin intermediului ”Bacului Molovata”</t>
  </si>
  <si>
    <t>Numărul pasagerilor transportați prin intermediul "Bacului Molovata"</t>
  </si>
  <si>
    <t>Costul lucrărilor de curățare a unui km pe rîu  navigabil</t>
  </si>
  <si>
    <t>lei/km</t>
  </si>
  <si>
    <t>Costul lucrărilor de adîncire și demarcare pe km de rîu navigabil</t>
  </si>
  <si>
    <t>Sistem de transport feroviar eficient, funcțional și modernizat</t>
  </si>
  <si>
    <t xml:space="preserve">• Majorarea parcursului de pasageri în transportul feroviar cu circa 5% anual;
• Majorarea volumului de mărfuri transportate pe cale ferată cu circa 5% anual.
</t>
  </si>
  <si>
    <t xml:space="preserve">Subprogramul include resurse financiare alocate pentru restructurarea Î.S. ”Calea Ferată din Moldova” și modernizarea sectorului feroviar. Principalele activități implementate se referă la finalizarea construcției tronsonului de cale ferată pe traseul ”Cahul-Giurgiulești”, modernizarea sectorului feroviar în vederea asigurării competitivității acestuia prin înnoirea parcului de locomotive și reparația capitală a liniilor de cale ferată, precum și raționalizarea forței de muncă în cadrul instituției.   </t>
  </si>
  <si>
    <t>Gradul de realizare a acțiunilor Proiectului de Restructurare a Căilor Ferate din Moldova</t>
  </si>
  <si>
    <t>Volumul mărfurilor transportate pe calea ferată</t>
  </si>
  <si>
    <t>Parcursul de pasageri pe calea ferată</t>
  </si>
  <si>
    <t>mil pasageri-km</t>
  </si>
  <si>
    <t>Numărul de locomotive noi procurate</t>
  </si>
  <si>
    <t>Lungimea liniei de cale ferată reabilitată</t>
  </si>
  <si>
    <t>Costul mediu per km de cale feroviară reabilitată</t>
  </si>
  <si>
    <t>Sistem național de standardizare, modern şi armonizat la cerinţele şi practicile europene.</t>
  </si>
  <si>
    <t>Rata anuală de preluare a standardelor europene relevante Anexei nr. XVI/DCFTA</t>
  </si>
  <si>
    <t>Rata de standarde moldovenești conflictuale standardele europene</t>
  </si>
  <si>
    <t xml:space="preserve">Rata entităților publice/private care au introdus standardele europene în sistemul de producere/activitate </t>
  </si>
  <si>
    <t>Numărul standardelor europene preluate în calitate de standarde moldovenești</t>
  </si>
  <si>
    <t>Numărul de angajați ai ISM instruiți anual</t>
  </si>
  <si>
    <t>Timpul mediu pentru preluarea unui standard european în calitate de standard moldovenesc de către ISM</t>
  </si>
  <si>
    <t>Costul mediu per participant la evenimentele de promovare</t>
  </si>
  <si>
    <t>mii.Lei</t>
  </si>
  <si>
    <t>Costul mediu de instruire al unui angajat ISM</t>
  </si>
  <si>
    <t>Costul mediu de publicare al unui material informativ</t>
  </si>
  <si>
    <r>
      <t xml:space="preserve">1. Majorarea pînă în 2020 a ratei de preluare a standardelor europene pînă la 100% din numărul total al acestora
</t>
    </r>
    <r>
      <rPr>
        <sz val="12"/>
        <rFont val="Times New Roman"/>
        <family val="1"/>
      </rPr>
      <t>2. Minimizarea ratei de standarde moldovenești conflictuale cu standardele europene pe măsura adoptării acestora pînă la 10% în 2020</t>
    </r>
    <r>
      <rPr>
        <sz val="12"/>
        <color theme="1"/>
        <rFont val="Times New Roman"/>
        <family val="1"/>
        <charset val="204"/>
      </rPr>
      <t xml:space="preserve">;
3. </t>
    </r>
    <r>
      <rPr>
        <sz val="12"/>
        <rFont val="Times New Roman"/>
        <family val="1"/>
      </rPr>
      <t>Creșterea ratei entităților publice/private care au introdus standardele europene în sistemul de producere/activitate cu 30% pînă în 2020.</t>
    </r>
    <r>
      <rPr>
        <sz val="12"/>
        <color theme="1"/>
        <rFont val="Times New Roman"/>
        <family val="1"/>
        <charset val="204"/>
      </rPr>
      <t xml:space="preserve"> 
</t>
    </r>
  </si>
  <si>
    <t>Numarul de etaloane nationale create/modernizate</t>
  </si>
  <si>
    <t>Costul mediu per cercetare efectuată</t>
  </si>
  <si>
    <t>Raportul dintre volumul lucrărilor de etalonare a mijloacelor de măsurare și verificarea metrologică a mijloacelor de măsurare</t>
  </si>
  <si>
    <t>1. Creșterea capabilităților de măsurare ale Republicii Moldova, recunoscute la nivel internațional cu 20% către anul 2020, comparativ cu 2017;                                                                                                                                                                                                                     2. Creșterea numărului de cercetări ale etaloanelor cu 25% către anul 2020, comparativ cu 2017;                                                                                                   3. Creșterea numărului de certificate de etalonare emise cu 55% către anul 2020, comparativ cu 2017.</t>
  </si>
  <si>
    <t>Creșterea capabilităților de măsurare ale Republicii Moldova, recunoscute la nivel internațional, comparativ cu 2017</t>
  </si>
  <si>
    <t>Vîrsta medie a etaloanelor naționale</t>
  </si>
  <si>
    <t>ani</t>
  </si>
  <si>
    <t xml:space="preserve">1. Semnarea Acordului de recunoaștere multilaterală cu Cooperarea Europeană pentru Acreditare (EA BLA) pînă la finele anului 2018;
2. Consolidarea capacităţilor instituţionale ale Centrului Naţional de Acreditare prin asigurarea realizării activităților Planului de activitate al MOLDAC la nivel de 100% anual.
</t>
  </si>
  <si>
    <t>Subprogramul se referă la activităţile ce ţin de dezvoltarea instituţională a Organismului naţional de acreditare privind ajustarea acestuia la exigenţele europene, în scopul semnării Acordului de Recunoaştere Bilaterală (BLA) cu Cooperarea Europeană pentru Acreditare (EA) cu ulterioara menținerea statutului de semnatar.</t>
  </si>
  <si>
    <t>Gradul de realizare a Planului de activitate al instituției</t>
  </si>
  <si>
    <t>Costul mediu per persoană instruită</t>
  </si>
  <si>
    <t>Costul mediu de participare al unui angajat la activitățile organizațiilor internaționale</t>
  </si>
  <si>
    <t>Securitate industriala</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</si>
</sst>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0.00\ _₽_-;\-* #,##0.00\ _₽_-;_-* &quot;-&quot;??\ _₽_-;_-@_-"/>
    <numFmt numFmtId="164" formatCode="_-* #,##0.00&quot;L&quot;_-;\-* #,##0.00&quot;L&quot;_-;_-* &quot;-&quot;??&quot;L&quot;_-;_-@_-"/>
    <numFmt numFmtId="165" formatCode="_-* #,##0.00_р_._-;\-* #,##0.00_р_._-;_-* &quot;-&quot;??_р_._-;_-@_-"/>
    <numFmt numFmtId="166" formatCode="0.0"/>
    <numFmt numFmtId="167" formatCode="_(* #,##0.00_);_(* \(#,##0.00\);_(* &quot;-&quot;??_);_(@_)"/>
    <numFmt numFmtId="168" formatCode="_(&quot;$&quot;* #,##0.00_);_(&quot;$&quot;* \(#,##0.00\);_(&quot;$&quot;* &quot;-&quot;??_);_(@_)"/>
    <numFmt numFmtId="169" formatCode="##0.0;\-##0.0;"/>
    <numFmt numFmtId="170" formatCode="0.000"/>
    <numFmt numFmtId="171" formatCode="#,##0.0"/>
  </numFmts>
  <fonts count="66" x14ac:knownFonts="1">
    <font>
      <sz val="11"/>
      <color theme="1"/>
      <name val="Calibri"/>
      <family val="2"/>
      <charset val="204"/>
      <scheme val="minor"/>
    </font>
    <font>
      <sz val="12"/>
      <color indexed="8"/>
      <name val="Times New Roman"/>
      <family val="1"/>
      <charset val="204"/>
    </font>
    <font>
      <b/>
      <sz val="14"/>
      <color indexed="8"/>
      <name val="Times New Roman"/>
      <family val="1"/>
      <charset val="204"/>
    </font>
    <font>
      <b/>
      <sz val="12"/>
      <color indexed="8"/>
      <name val="Times New Roman"/>
      <family val="1"/>
      <charset val="204"/>
    </font>
    <font>
      <i/>
      <sz val="12"/>
      <color indexed="8"/>
      <name val="Times New Roman"/>
      <family val="1"/>
      <charset val="204"/>
    </font>
    <font>
      <b/>
      <i/>
      <sz val="12"/>
      <color indexed="8"/>
      <name val="Times New Roman"/>
      <family val="1"/>
      <charset val="204"/>
    </font>
    <font>
      <sz val="10"/>
      <name val="Arial Cyr"/>
      <charset val="204"/>
    </font>
    <font>
      <sz val="12"/>
      <name val="Times New Roman"/>
      <family val="1"/>
      <charset val="204"/>
    </font>
    <font>
      <u/>
      <sz val="12"/>
      <color indexed="8"/>
      <name val="Times New Roman"/>
      <family val="1"/>
      <charset val="204"/>
    </font>
    <font>
      <sz val="12"/>
      <color theme="1"/>
      <name val="Times New Roman"/>
      <family val="1"/>
      <charset val="204"/>
    </font>
    <font>
      <b/>
      <sz val="10"/>
      <color indexed="8"/>
      <name val="Times New Roman"/>
      <family val="1"/>
      <charset val="204"/>
    </font>
    <font>
      <b/>
      <sz val="12"/>
      <color rgb="FFFF0000"/>
      <name val="Times New Roman"/>
      <family val="1"/>
      <charset val="204"/>
    </font>
    <font>
      <b/>
      <sz val="11"/>
      <color theme="1"/>
      <name val="Calibri"/>
      <family val="2"/>
      <charset val="204"/>
      <scheme val="minor"/>
    </font>
    <font>
      <b/>
      <sz val="12"/>
      <color theme="1"/>
      <name val="Times New Roman"/>
      <family val="1"/>
      <charset val="204"/>
    </font>
    <font>
      <sz val="12"/>
      <color theme="1"/>
      <name val="Calibri"/>
      <family val="2"/>
      <charset val="204"/>
      <scheme val="minor"/>
    </font>
    <font>
      <sz val="11"/>
      <color theme="1"/>
      <name val="Calibri"/>
      <family val="2"/>
      <charset val="204"/>
      <scheme val="minor"/>
    </font>
    <font>
      <i/>
      <sz val="10"/>
      <color indexed="8"/>
      <name val="Times New Roman"/>
      <family val="1"/>
      <charset val="204"/>
    </font>
    <font>
      <i/>
      <sz val="10"/>
      <color theme="1"/>
      <name val="Times New Roman"/>
      <family val="1"/>
      <charset val="204"/>
    </font>
    <font>
      <b/>
      <sz val="12"/>
      <name val="Times New Roman"/>
      <family val="1"/>
      <charset val="204"/>
    </font>
    <font>
      <b/>
      <sz val="10"/>
      <color theme="1"/>
      <name val="Times New Roman"/>
      <family val="1"/>
      <charset val="204"/>
    </font>
    <font>
      <sz val="11"/>
      <name val="Times New Roman"/>
      <family val="1"/>
      <charset val="204"/>
    </font>
    <font>
      <b/>
      <i/>
      <sz val="10"/>
      <color theme="1"/>
      <name val="Times New Roman"/>
      <family val="1"/>
      <charset val="204"/>
    </font>
    <font>
      <b/>
      <i/>
      <sz val="12"/>
      <color theme="1"/>
      <name val="Times New Roman"/>
      <family val="1"/>
      <charset val="204"/>
    </font>
    <font>
      <i/>
      <sz val="12"/>
      <color theme="1"/>
      <name val="Times New Roman"/>
      <family val="1"/>
      <charset val="204"/>
    </font>
    <font>
      <b/>
      <sz val="14"/>
      <color theme="1"/>
      <name val="Times New Roman"/>
      <family val="1"/>
      <charset val="204"/>
    </font>
    <font>
      <sz val="12"/>
      <color rgb="FFFF0000"/>
      <name val="Times New Roman"/>
      <family val="1"/>
      <charset val="204"/>
    </font>
    <font>
      <u/>
      <sz val="12"/>
      <color theme="1"/>
      <name val="Times New Roman"/>
      <family val="1"/>
      <charset val="204"/>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sz val="10"/>
      <name val="Arial"/>
      <family val="2"/>
      <charset val="204"/>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indexed="8"/>
      <name val="Calibri"/>
      <family val="2"/>
      <charset val="204"/>
    </font>
    <font>
      <sz val="10"/>
      <color indexed="8"/>
      <name val="Times New Roman"/>
      <family val="1"/>
      <charset val="204"/>
    </font>
    <font>
      <i/>
      <sz val="12"/>
      <name val="Times New Roman"/>
      <family val="1"/>
      <charset val="204"/>
    </font>
    <font>
      <b/>
      <sz val="11"/>
      <color theme="1"/>
      <name val="Times New Roman"/>
      <family val="1"/>
      <charset val="204"/>
    </font>
    <font>
      <sz val="11"/>
      <color theme="1"/>
      <name val="Times New Roman"/>
      <family val="1"/>
      <charset val="204"/>
    </font>
    <font>
      <sz val="11"/>
      <color indexed="8"/>
      <name val="Times New Roman"/>
      <family val="1"/>
      <charset val="204"/>
    </font>
    <font>
      <sz val="12"/>
      <color rgb="FF000000"/>
      <name val="Times New Roman"/>
      <family val="1"/>
      <charset val="204"/>
    </font>
    <font>
      <b/>
      <u/>
      <sz val="12"/>
      <color indexed="8"/>
      <name val="Times New Roman"/>
      <family val="1"/>
      <charset val="204"/>
    </font>
    <font>
      <sz val="12"/>
      <name val="Times New Roman"/>
      <family val="1"/>
    </font>
    <font>
      <b/>
      <u/>
      <sz val="12"/>
      <color theme="1"/>
      <name val="Times New Roman"/>
      <family val="1"/>
      <charset val="204"/>
    </font>
    <font>
      <b/>
      <sz val="12"/>
      <color indexed="10"/>
      <name val="Times New Roman"/>
      <family val="1"/>
      <charset val="204"/>
    </font>
    <font>
      <b/>
      <sz val="12"/>
      <color rgb="FF0000FF"/>
      <name val="Times New Roman"/>
      <family val="1"/>
      <charset val="204"/>
    </font>
    <font>
      <i/>
      <sz val="10"/>
      <name val="Times New Roman"/>
      <family val="1"/>
      <charset val="204"/>
    </font>
    <font>
      <b/>
      <sz val="11"/>
      <color indexed="8"/>
      <name val="Calibri"/>
      <family val="2"/>
      <charset val="204"/>
    </font>
    <font>
      <sz val="12"/>
      <color rgb="FF0000FF"/>
      <name val="Times New Roman"/>
      <family val="1"/>
      <charset val="204"/>
    </font>
    <font>
      <b/>
      <sz val="13"/>
      <color theme="1"/>
      <name val="Times New Roman"/>
      <family val="1"/>
      <charset val="204"/>
    </font>
    <font>
      <b/>
      <sz val="9"/>
      <color indexed="81"/>
      <name val="Tahoma"/>
      <family val="2"/>
      <charset val="204"/>
    </font>
    <font>
      <sz val="9"/>
      <color indexed="81"/>
      <name val="Tahoma"/>
      <family val="2"/>
      <charset val="204"/>
    </font>
    <font>
      <sz val="11"/>
      <color rgb="FF000000"/>
      <name val="Times New Roman"/>
      <family val="1"/>
      <charset val="204"/>
    </font>
    <font>
      <vertAlign val="superscript"/>
      <sz val="12"/>
      <color theme="1"/>
      <name val="Times New Roman"/>
      <family val="1"/>
      <charset val="204"/>
    </font>
  </fonts>
  <fills count="29">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00"/>
        <bgColor indexed="64"/>
      </patternFill>
    </fill>
    <fill>
      <patternFill patternType="solid">
        <fgColor theme="0" tint="-0.249977111117893"/>
        <bgColor indexed="64"/>
      </patternFill>
    </fill>
    <fill>
      <patternFill patternType="solid">
        <fgColor rgb="FF92D050"/>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style="thin">
        <color indexed="64"/>
      </bottom>
      <diagonal/>
    </border>
    <border>
      <left style="thin">
        <color rgb="FF000000"/>
      </left>
      <right style="thin">
        <color rgb="FF000000"/>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bottom style="thin">
        <color rgb="FF000000"/>
      </bottom>
      <diagonal/>
    </border>
    <border>
      <left/>
      <right/>
      <top/>
      <bottom style="thin">
        <color rgb="FF000000"/>
      </bottom>
      <diagonal/>
    </border>
    <border>
      <left/>
      <right style="thin">
        <color indexed="64"/>
      </right>
      <top/>
      <bottom style="thin">
        <color rgb="FF000000"/>
      </bottom>
      <diagonal/>
    </border>
  </borders>
  <cellStyleXfs count="60">
    <xf numFmtId="0" fontId="0" fillId="0" borderId="0"/>
    <xf numFmtId="0" fontId="6" fillId="0" borderId="0"/>
    <xf numFmtId="164" fontId="15" fillId="0" borderId="0" applyFont="0" applyFill="0" applyBorder="0" applyAlignment="0" applyProtection="0"/>
    <xf numFmtId="0" fontId="27" fillId="4" borderId="0" applyNumberFormat="0" applyBorder="0" applyAlignment="0" applyProtection="0"/>
    <xf numFmtId="0" fontId="27" fillId="5" borderId="0" applyNumberFormat="0" applyBorder="0" applyAlignment="0" applyProtection="0"/>
    <xf numFmtId="0" fontId="27" fillId="6" borderId="0" applyNumberFormat="0" applyBorder="0" applyAlignment="0" applyProtection="0"/>
    <xf numFmtId="0" fontId="27" fillId="7"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27" fillId="7" borderId="0" applyNumberFormat="0" applyBorder="0" applyAlignment="0" applyProtection="0"/>
    <xf numFmtId="0" fontId="27" fillId="10" borderId="0" applyNumberFormat="0" applyBorder="0" applyAlignment="0" applyProtection="0"/>
    <xf numFmtId="0" fontId="27" fillId="13" borderId="0" applyNumberFormat="0" applyBorder="0" applyAlignment="0" applyProtection="0"/>
    <xf numFmtId="0" fontId="28" fillId="14"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15"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28" fillId="15" borderId="0" applyNumberFormat="0" applyBorder="0" applyAlignment="0" applyProtection="0"/>
    <xf numFmtId="0" fontId="28" fillId="16" borderId="0" applyNumberFormat="0" applyBorder="0" applyAlignment="0" applyProtection="0"/>
    <xf numFmtId="0" fontId="28" fillId="21" borderId="0" applyNumberFormat="0" applyBorder="0" applyAlignment="0" applyProtection="0"/>
    <xf numFmtId="0" fontId="29" fillId="5" borderId="0" applyNumberFormat="0" applyBorder="0" applyAlignment="0" applyProtection="0"/>
    <xf numFmtId="0" fontId="30" fillId="22" borderId="16" applyNumberFormat="0" applyAlignment="0" applyProtection="0"/>
    <xf numFmtId="0" fontId="31" fillId="23" borderId="17" applyNumberFormat="0" applyAlignment="0" applyProtection="0"/>
    <xf numFmtId="165" fontId="6" fillId="0" borderId="0" applyFont="0" applyFill="0" applyBorder="0" applyAlignment="0" applyProtection="0"/>
    <xf numFmtId="0" fontId="32" fillId="0" borderId="0" applyNumberFormat="0" applyFill="0" applyBorder="0" applyAlignment="0" applyProtection="0"/>
    <xf numFmtId="0" fontId="33" fillId="6" borderId="0" applyNumberFormat="0" applyBorder="0" applyAlignment="0" applyProtection="0"/>
    <xf numFmtId="0" fontId="34" fillId="0" borderId="18" applyNumberFormat="0" applyFill="0" applyAlignment="0" applyProtection="0"/>
    <xf numFmtId="0" fontId="35" fillId="0" borderId="19" applyNumberFormat="0" applyFill="0" applyAlignment="0" applyProtection="0"/>
    <xf numFmtId="0" fontId="36" fillId="0" borderId="20" applyNumberFormat="0" applyFill="0" applyAlignment="0" applyProtection="0"/>
    <xf numFmtId="0" fontId="36" fillId="0" borderId="0" applyNumberFormat="0" applyFill="0" applyBorder="0" applyAlignment="0" applyProtection="0"/>
    <xf numFmtId="0" fontId="37" fillId="9" borderId="16" applyNumberFormat="0" applyAlignment="0" applyProtection="0"/>
    <xf numFmtId="0" fontId="38" fillId="0" borderId="21" applyNumberFormat="0" applyFill="0" applyAlignment="0" applyProtection="0"/>
    <xf numFmtId="168" fontId="27" fillId="0" borderId="0" applyFont="0" applyFill="0" applyBorder="0" applyAlignment="0" applyProtection="0"/>
    <xf numFmtId="0" fontId="39" fillId="24" borderId="0" applyNumberFormat="0" applyBorder="0" applyAlignment="0" applyProtection="0"/>
    <xf numFmtId="0" fontId="40" fillId="0" borderId="0"/>
    <xf numFmtId="0" fontId="27" fillId="0" borderId="0"/>
    <xf numFmtId="0" fontId="40" fillId="0" borderId="0"/>
    <xf numFmtId="0" fontId="27" fillId="0" borderId="0"/>
    <xf numFmtId="0" fontId="41" fillId="0" borderId="0"/>
    <xf numFmtId="0" fontId="27" fillId="0" borderId="0"/>
    <xf numFmtId="0" fontId="27" fillId="25" borderId="22" applyNumberFormat="0" applyFont="0" applyAlignment="0" applyProtection="0"/>
    <xf numFmtId="0" fontId="42" fillId="22" borderId="23" applyNumberFormat="0" applyAlignment="0" applyProtection="0"/>
    <xf numFmtId="0" fontId="43" fillId="0" borderId="0" applyNumberFormat="0" applyFill="0" applyBorder="0" applyAlignment="0" applyProtection="0"/>
    <xf numFmtId="0" fontId="44" fillId="0" borderId="24" applyNumberFormat="0" applyFill="0" applyAlignment="0" applyProtection="0"/>
    <xf numFmtId="167" fontId="27" fillId="0" borderId="0" applyFont="0" applyFill="0" applyBorder="0" applyAlignment="0" applyProtection="0"/>
    <xf numFmtId="0" fontId="45" fillId="0" borderId="0" applyNumberFormat="0" applyFill="0" applyBorder="0" applyAlignment="0" applyProtection="0"/>
    <xf numFmtId="0" fontId="6" fillId="0" borderId="0"/>
    <xf numFmtId="0" fontId="46" fillId="0" borderId="0"/>
    <xf numFmtId="0" fontId="27" fillId="0" borderId="0" applyFont="0" applyFill="0" applyBorder="0" applyAlignment="0" applyProtection="0"/>
    <xf numFmtId="0" fontId="6" fillId="0" borderId="0"/>
    <xf numFmtId="43" fontId="15" fillId="0" borderId="0" applyFont="0" applyFill="0" applyBorder="0" applyAlignment="0" applyProtection="0"/>
    <xf numFmtId="9" fontId="15" fillId="0" borderId="0" applyFont="0" applyFill="0" applyBorder="0" applyAlignment="0" applyProtection="0"/>
    <xf numFmtId="43" fontId="27" fillId="0" borderId="0" applyFont="0" applyFill="0" applyBorder="0" applyAlignment="0" applyProtection="0"/>
  </cellStyleXfs>
  <cellXfs count="1511">
    <xf numFmtId="0" fontId="0" fillId="0" borderId="0" xfId="0"/>
    <xf numFmtId="0" fontId="1" fillId="0" borderId="0" xfId="0" applyFont="1"/>
    <xf numFmtId="0" fontId="2" fillId="0" borderId="0" xfId="0" applyFont="1" applyAlignment="1">
      <alignment horizontal="center" vertical="center"/>
    </xf>
    <xf numFmtId="0" fontId="1" fillId="0" borderId="0" xfId="0" applyFont="1" applyAlignment="1">
      <alignment horizontal="center" vertical="center"/>
    </xf>
    <xf numFmtId="0" fontId="1" fillId="0" borderId="1" xfId="0" applyFont="1" applyBorder="1" applyAlignment="1">
      <alignment horizontal="center" vertical="center"/>
    </xf>
    <xf numFmtId="0" fontId="1" fillId="0" borderId="0" xfId="0" applyFont="1" applyBorder="1" applyAlignment="1">
      <alignment horizontal="left" vertical="center"/>
    </xf>
    <xf numFmtId="0" fontId="1" fillId="0" borderId="1" xfId="0" applyFont="1" applyBorder="1" applyAlignment="1">
      <alignment horizontal="center" vertical="center" wrapText="1"/>
    </xf>
    <xf numFmtId="0" fontId="3" fillId="0" borderId="1" xfId="0" applyFont="1" applyBorder="1" applyAlignment="1">
      <alignment horizontal="center" vertical="center"/>
    </xf>
    <xf numFmtId="0" fontId="1" fillId="0" borderId="1" xfId="0" applyFont="1" applyBorder="1"/>
    <xf numFmtId="0" fontId="1" fillId="0" borderId="1" xfId="0" applyFont="1" applyBorder="1" applyAlignment="1">
      <alignment horizontal="center" vertical="top"/>
    </xf>
    <xf numFmtId="0" fontId="1" fillId="0" borderId="1" xfId="0" applyFont="1" applyBorder="1" applyAlignment="1">
      <alignment horizontal="center" vertical="center" textRotation="90"/>
    </xf>
    <xf numFmtId="0" fontId="4" fillId="0" borderId="1" xfId="0" applyFont="1" applyBorder="1" applyAlignment="1">
      <alignment horizontal="center" vertical="center"/>
    </xf>
    <xf numFmtId="0" fontId="4" fillId="0" borderId="0" xfId="0" applyFont="1"/>
    <xf numFmtId="0" fontId="3" fillId="0" borderId="1" xfId="0" applyFont="1" applyBorder="1"/>
    <xf numFmtId="0" fontId="1" fillId="0" borderId="2" xfId="0" applyFont="1" applyBorder="1" applyAlignment="1">
      <alignment horizontal="center" vertical="center"/>
    </xf>
    <xf numFmtId="0" fontId="1" fillId="0" borderId="3" xfId="0" applyFont="1" applyBorder="1" applyAlignment="1">
      <alignment horizontal="center" vertical="center" textRotation="90"/>
    </xf>
    <xf numFmtId="0" fontId="1" fillId="0" borderId="3" xfId="0" applyFont="1" applyFill="1" applyBorder="1" applyAlignment="1">
      <alignment horizontal="center" vertical="center" textRotation="90"/>
    </xf>
    <xf numFmtId="166" fontId="1" fillId="0" borderId="1" xfId="0" applyNumberFormat="1" applyFont="1" applyBorder="1" applyAlignment="1">
      <alignment horizontal="right"/>
    </xf>
    <xf numFmtId="0" fontId="1" fillId="0" borderId="1" xfId="0" applyFont="1" applyBorder="1" applyAlignment="1">
      <alignment horizontal="center"/>
    </xf>
    <xf numFmtId="0" fontId="1" fillId="0" borderId="1" xfId="0" applyFont="1" applyBorder="1" applyAlignment="1">
      <alignment textRotation="90" wrapText="1"/>
    </xf>
    <xf numFmtId="0" fontId="1" fillId="0" borderId="1" xfId="0" applyFont="1" applyFill="1" applyBorder="1" applyAlignment="1">
      <alignment horizontal="center" vertical="center" textRotation="90"/>
    </xf>
    <xf numFmtId="0" fontId="1" fillId="0" borderId="0" xfId="0" applyFont="1" applyAlignment="1">
      <alignment horizontal="left" vertical="center"/>
    </xf>
    <xf numFmtId="0" fontId="1" fillId="0" borderId="0" xfId="0" applyFont="1" applyAlignment="1">
      <alignment horizontal="left" vertical="center" wrapText="1"/>
    </xf>
    <xf numFmtId="49" fontId="1" fillId="0" borderId="1" xfId="0" applyNumberFormat="1" applyFont="1" applyBorder="1"/>
    <xf numFmtId="0" fontId="1" fillId="0" borderId="1" xfId="0" applyFont="1" applyBorder="1" applyAlignment="1">
      <alignment horizontal="center" vertical="center"/>
    </xf>
    <xf numFmtId="0" fontId="7" fillId="0" borderId="1" xfId="0" applyFont="1" applyBorder="1" applyAlignment="1">
      <alignment horizontal="center"/>
    </xf>
    <xf numFmtId="0" fontId="1" fillId="0" borderId="1" xfId="0" applyFont="1" applyBorder="1" applyAlignment="1">
      <alignment horizontal="center" vertical="center"/>
    </xf>
    <xf numFmtId="0" fontId="11" fillId="0" borderId="1" xfId="0" applyFont="1" applyBorder="1"/>
    <xf numFmtId="0" fontId="1" fillId="0" borderId="1" xfId="0" applyFont="1" applyBorder="1" applyAlignment="1">
      <alignment horizontal="center" vertical="center"/>
    </xf>
    <xf numFmtId="0" fontId="3" fillId="0" borderId="1" xfId="0" applyFont="1" applyBorder="1" applyAlignment="1">
      <alignment horizontal="center" vertical="center"/>
    </xf>
    <xf numFmtId="0" fontId="13" fillId="0" borderId="1" xfId="0" applyFont="1" applyBorder="1" applyAlignment="1">
      <alignment vertical="center"/>
    </xf>
    <xf numFmtId="0" fontId="9" fillId="0" borderId="1" xfId="0" applyFont="1" applyBorder="1" applyAlignment="1">
      <alignment vertical="center"/>
    </xf>
    <xf numFmtId="0" fontId="0" fillId="0" borderId="1" xfId="0" applyBorder="1" applyAlignment="1">
      <alignment vertical="center"/>
    </xf>
    <xf numFmtId="0" fontId="9" fillId="0" borderId="1" xfId="0" applyFont="1" applyBorder="1" applyAlignment="1"/>
    <xf numFmtId="0" fontId="9" fillId="0" borderId="1" xfId="0" applyFont="1" applyBorder="1" applyAlignment="1">
      <alignment vertical="center" wrapText="1"/>
    </xf>
    <xf numFmtId="0" fontId="12" fillId="0" borderId="1" xfId="0" applyFont="1" applyBorder="1" applyAlignment="1">
      <alignment vertical="center"/>
    </xf>
    <xf numFmtId="0" fontId="0" fillId="0" borderId="1" xfId="0" applyFont="1" applyBorder="1" applyAlignment="1">
      <alignment vertical="center"/>
    </xf>
    <xf numFmtId="0" fontId="13" fillId="0" borderId="1" xfId="0" applyFont="1" applyBorder="1" applyAlignment="1">
      <alignment horizontal="right" vertical="center"/>
    </xf>
    <xf numFmtId="0" fontId="9" fillId="0" borderId="1" xfId="0" applyFont="1" applyBorder="1" applyAlignment="1">
      <alignment horizontal="right" vertical="center"/>
    </xf>
    <xf numFmtId="0" fontId="9" fillId="0" borderId="1" xfId="0" applyFont="1" applyBorder="1" applyAlignment="1">
      <alignment horizontal="right"/>
    </xf>
    <xf numFmtId="166" fontId="13" fillId="0" borderId="1" xfId="0" applyNumberFormat="1" applyFont="1" applyBorder="1" applyAlignment="1">
      <alignment horizontal="right" vertical="center"/>
    </xf>
    <xf numFmtId="166" fontId="9" fillId="0" borderId="1" xfId="0" applyNumberFormat="1" applyFont="1" applyBorder="1" applyAlignment="1">
      <alignment horizontal="right" vertical="center"/>
    </xf>
    <xf numFmtId="49" fontId="3" fillId="0" borderId="1" xfId="0" applyNumberFormat="1" applyFont="1" applyBorder="1" applyAlignment="1">
      <alignment horizontal="center" vertical="center"/>
    </xf>
    <xf numFmtId="166" fontId="3" fillId="0" borderId="1" xfId="0" applyNumberFormat="1" applyFont="1" applyBorder="1" applyAlignment="1">
      <alignment horizontal="center" vertical="center"/>
    </xf>
    <xf numFmtId="0" fontId="5" fillId="0" borderId="1" xfId="0" applyFont="1" applyBorder="1" applyAlignment="1">
      <alignment horizontal="center" vertical="center"/>
    </xf>
    <xf numFmtId="49" fontId="1" fillId="0" borderId="1" xfId="0" applyNumberFormat="1" applyFont="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xf>
    <xf numFmtId="0" fontId="4" fillId="0" borderId="1" xfId="0" applyFont="1" applyBorder="1" applyAlignment="1">
      <alignment horizontal="center" vertical="center"/>
    </xf>
    <xf numFmtId="49" fontId="1" fillId="0" borderId="1" xfId="0" applyNumberFormat="1" applyFont="1" applyBorder="1" applyAlignment="1">
      <alignment horizontal="center"/>
    </xf>
    <xf numFmtId="0" fontId="4" fillId="0" borderId="1" xfId="0" applyFont="1" applyBorder="1" applyAlignment="1">
      <alignment horizontal="center"/>
    </xf>
    <xf numFmtId="49" fontId="4" fillId="0" borderId="1" xfId="0" applyNumberFormat="1" applyFont="1" applyBorder="1" applyAlignment="1">
      <alignment horizontal="center"/>
    </xf>
    <xf numFmtId="0" fontId="1" fillId="0" borderId="1" xfId="0" applyFont="1" applyBorder="1" applyAlignment="1">
      <alignment horizontal="center" vertical="center"/>
    </xf>
    <xf numFmtId="0" fontId="1" fillId="0" borderId="1" xfId="0" applyFont="1" applyBorder="1" applyAlignment="1">
      <alignment horizontal="center"/>
    </xf>
    <xf numFmtId="0" fontId="1" fillId="0" borderId="0" xfId="0" applyFon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xf>
    <xf numFmtId="0" fontId="1" fillId="0" borderId="5" xfId="0" applyFont="1" applyBorder="1" applyAlignment="1">
      <alignment horizontal="left" vertical="center" wrapText="1"/>
    </xf>
    <xf numFmtId="0" fontId="1" fillId="0" borderId="5" xfId="0" applyFont="1" applyBorder="1" applyAlignment="1">
      <alignment horizontal="center"/>
    </xf>
    <xf numFmtId="0" fontId="1" fillId="0" borderId="4" xfId="0" applyFont="1" applyBorder="1" applyAlignment="1">
      <alignment horizontal="center"/>
    </xf>
    <xf numFmtId="0" fontId="4"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1" xfId="0" applyFont="1" applyBorder="1" applyAlignment="1">
      <alignment horizontal="center" vertical="center" textRotation="90"/>
    </xf>
    <xf numFmtId="0" fontId="1" fillId="0" borderId="0" xfId="0" applyFont="1" applyAlignment="1">
      <alignment horizontal="left" vertical="center" wrapText="1"/>
    </xf>
    <xf numFmtId="0" fontId="1" fillId="0" borderId="0" xfId="0" applyFont="1" applyBorder="1" applyAlignment="1">
      <alignment horizontal="left" vertical="center"/>
    </xf>
    <xf numFmtId="49" fontId="4" fillId="0" borderId="1" xfId="0" applyNumberFormat="1" applyFont="1" applyBorder="1" applyAlignment="1">
      <alignment horizontal="center" vertical="center"/>
    </xf>
    <xf numFmtId="0" fontId="18" fillId="0" borderId="1" xfId="0" applyFont="1" applyBorder="1" applyAlignment="1">
      <alignment horizontal="center"/>
    </xf>
    <xf numFmtId="0" fontId="9" fillId="0" borderId="1" xfId="0" applyFont="1" applyBorder="1" applyAlignment="1">
      <alignment horizontal="center" vertical="center"/>
    </xf>
    <xf numFmtId="0" fontId="9" fillId="0" borderId="3" xfId="0" applyFont="1" applyBorder="1" applyAlignment="1">
      <alignment horizontal="center" vertical="center" textRotation="90"/>
    </xf>
    <xf numFmtId="0" fontId="9" fillId="0" borderId="1" xfId="0" applyFont="1" applyBorder="1" applyAlignment="1">
      <alignment horizontal="center" vertical="center" wrapText="1"/>
    </xf>
    <xf numFmtId="166" fontId="3" fillId="0" borderId="1" xfId="0" applyNumberFormat="1" applyFont="1" applyBorder="1"/>
    <xf numFmtId="166" fontId="3" fillId="0" borderId="1" xfId="0" applyNumberFormat="1" applyFont="1" applyBorder="1" applyAlignment="1">
      <alignment horizontal="center"/>
    </xf>
    <xf numFmtId="0" fontId="4" fillId="0" borderId="1" xfId="0" applyFont="1" applyBorder="1"/>
    <xf numFmtId="166" fontId="1" fillId="0" borderId="1" xfId="0" applyNumberFormat="1" applyFont="1" applyBorder="1"/>
    <xf numFmtId="166" fontId="3" fillId="0" borderId="1" xfId="0" applyNumberFormat="1" applyFont="1" applyBorder="1" applyAlignment="1">
      <alignment horizontal="right"/>
    </xf>
    <xf numFmtId="0" fontId="18" fillId="0" borderId="1" xfId="0" applyFont="1" applyBorder="1"/>
    <xf numFmtId="166" fontId="18" fillId="0" borderId="1" xfId="0" applyNumberFormat="1" applyFont="1" applyBorder="1"/>
    <xf numFmtId="0" fontId="13" fillId="0" borderId="1" xfId="0" applyFont="1" applyBorder="1"/>
    <xf numFmtId="0" fontId="9" fillId="0" borderId="1" xfId="0" applyFont="1" applyBorder="1"/>
    <xf numFmtId="0" fontId="13" fillId="0" borderId="1" xfId="0" applyFont="1" applyBorder="1" applyAlignment="1"/>
    <xf numFmtId="0" fontId="9" fillId="0" borderId="1" xfId="0" applyFont="1" applyBorder="1" applyAlignment="1">
      <alignment vertical="top"/>
    </xf>
    <xf numFmtId="0" fontId="23" fillId="0" borderId="1" xfId="0" applyFont="1" applyBorder="1" applyAlignment="1"/>
    <xf numFmtId="0" fontId="9" fillId="0" borderId="0" xfId="0" applyFont="1"/>
    <xf numFmtId="166" fontId="7" fillId="0" borderId="1" xfId="0" applyNumberFormat="1" applyFont="1" applyBorder="1" applyAlignment="1">
      <alignment horizontal="center" vertical="center" wrapText="1"/>
    </xf>
    <xf numFmtId="166" fontId="7" fillId="0" borderId="1" xfId="0" applyNumberFormat="1" applyFont="1" applyBorder="1" applyAlignment="1">
      <alignment horizontal="center" vertical="center"/>
    </xf>
    <xf numFmtId="0" fontId="3" fillId="0" borderId="1" xfId="0" applyFont="1" applyBorder="1" applyAlignment="1">
      <alignment horizontal="center" vertical="center" wrapText="1"/>
    </xf>
    <xf numFmtId="49" fontId="18" fillId="0" borderId="1" xfId="0" applyNumberFormat="1" applyFont="1" applyBorder="1"/>
    <xf numFmtId="0" fontId="25" fillId="0" borderId="1" xfId="0" applyFont="1" applyBorder="1"/>
    <xf numFmtId="0" fontId="7" fillId="0" borderId="1" xfId="0" applyFont="1" applyBorder="1"/>
    <xf numFmtId="166" fontId="7" fillId="0" borderId="1" xfId="0" applyNumberFormat="1" applyFont="1" applyBorder="1"/>
    <xf numFmtId="0" fontId="1" fillId="0" borderId="10" xfId="0" applyFont="1" applyBorder="1" applyAlignment="1">
      <alignment horizontal="left" wrapText="1"/>
    </xf>
    <xf numFmtId="0" fontId="1" fillId="0" borderId="1" xfId="0" applyFont="1" applyBorder="1" applyAlignment="1">
      <alignment horizontal="center" vertical="center"/>
    </xf>
    <xf numFmtId="0" fontId="1" fillId="0" borderId="1" xfId="0" applyFont="1" applyBorder="1" applyAlignment="1">
      <alignment horizontal="center"/>
    </xf>
    <xf numFmtId="0" fontId="1" fillId="0" borderId="0" xfId="0" applyFon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xf>
    <xf numFmtId="0" fontId="4"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1" xfId="0" applyFont="1" applyBorder="1" applyAlignment="1">
      <alignment horizontal="center" vertical="center" textRotation="90"/>
    </xf>
    <xf numFmtId="0" fontId="3" fillId="0" borderId="5" xfId="0" applyFont="1" applyBorder="1" applyAlignment="1">
      <alignment horizontal="left" vertical="center"/>
    </xf>
    <xf numFmtId="0" fontId="3" fillId="0" borderId="4" xfId="0" applyFont="1" applyBorder="1" applyAlignment="1">
      <alignment horizontal="left" vertical="center"/>
    </xf>
    <xf numFmtId="0" fontId="1" fillId="0" borderId="1" xfId="0" applyFont="1" applyBorder="1" applyAlignment="1">
      <alignment horizontal="center" vertical="center" textRotation="90" wrapText="1"/>
    </xf>
    <xf numFmtId="0" fontId="1" fillId="0" borderId="0" xfId="0" applyFont="1" applyAlignment="1">
      <alignment horizontal="left" vertical="center" wrapText="1"/>
    </xf>
    <xf numFmtId="0" fontId="1" fillId="0" borderId="0" xfId="0" applyFont="1" applyBorder="1" applyAlignment="1">
      <alignment horizontal="left" vertical="center"/>
    </xf>
    <xf numFmtId="166" fontId="1" fillId="0" borderId="1" xfId="0" applyNumberFormat="1" applyFont="1" applyBorder="1" applyAlignment="1">
      <alignment horizontal="center" vertical="center"/>
    </xf>
    <xf numFmtId="0" fontId="13" fillId="0" borderId="1" xfId="0" applyFont="1" applyBorder="1" applyAlignment="1">
      <alignment horizontal="center" vertical="center"/>
    </xf>
    <xf numFmtId="0" fontId="9" fillId="0" borderId="1" xfId="0" applyFont="1" applyBorder="1" applyAlignment="1">
      <alignment horizontal="center" vertical="top"/>
    </xf>
    <xf numFmtId="0" fontId="23" fillId="0" borderId="0" xfId="0" applyFont="1"/>
    <xf numFmtId="0" fontId="23" fillId="0" borderId="1" xfId="0" applyFont="1" applyBorder="1"/>
    <xf numFmtId="166" fontId="23" fillId="0" borderId="1" xfId="0" applyNumberFormat="1" applyFont="1" applyBorder="1" applyAlignment="1">
      <alignment horizontal="left" vertical="center"/>
    </xf>
    <xf numFmtId="166" fontId="23" fillId="0" borderId="1" xfId="0" applyNumberFormat="1" applyFont="1" applyBorder="1" applyAlignment="1">
      <alignment horizontal="center" vertical="center"/>
    </xf>
    <xf numFmtId="0" fontId="9" fillId="0" borderId="2" xfId="0" applyFont="1" applyBorder="1" applyAlignment="1">
      <alignment horizontal="center" vertical="center"/>
    </xf>
    <xf numFmtId="0" fontId="9" fillId="0" borderId="3" xfId="0" applyFont="1" applyFill="1" applyBorder="1" applyAlignment="1">
      <alignment horizontal="center" vertical="center" textRotation="90"/>
    </xf>
    <xf numFmtId="49" fontId="13" fillId="0" borderId="1" xfId="0" applyNumberFormat="1" applyFont="1" applyBorder="1" applyAlignment="1">
      <alignment horizontal="center" vertical="center"/>
    </xf>
    <xf numFmtId="0" fontId="13" fillId="0" borderId="1" xfId="0" applyFont="1" applyBorder="1" applyAlignment="1">
      <alignment horizontal="center" vertical="center" wrapText="1"/>
    </xf>
    <xf numFmtId="0" fontId="9" fillId="0" borderId="1" xfId="0" applyFont="1" applyBorder="1" applyAlignment="1">
      <alignment textRotation="90" wrapText="1"/>
    </xf>
    <xf numFmtId="0" fontId="9" fillId="0" borderId="1" xfId="0" applyFont="1" applyFill="1" applyBorder="1" applyAlignment="1">
      <alignment horizontal="center" vertical="center" textRotation="90"/>
    </xf>
    <xf numFmtId="0" fontId="9" fillId="0" borderId="0" xfId="0" applyFont="1" applyAlignment="1">
      <alignment horizontal="left" vertical="center"/>
    </xf>
    <xf numFmtId="0" fontId="16" fillId="0" borderId="1" xfId="0" applyFont="1" applyBorder="1" applyAlignment="1">
      <alignment wrapText="1"/>
    </xf>
    <xf numFmtId="0" fontId="3" fillId="0" borderId="1" xfId="0" applyNumberFormat="1" applyFont="1" applyBorder="1" applyAlignment="1">
      <alignment horizontal="center" vertical="center"/>
    </xf>
    <xf numFmtId="0" fontId="1" fillId="0" borderId="1" xfId="0" applyNumberFormat="1" applyFont="1" applyBorder="1" applyAlignment="1">
      <alignment horizontal="center" vertical="center"/>
    </xf>
    <xf numFmtId="0" fontId="1" fillId="2" borderId="3" xfId="0" applyFont="1" applyFill="1" applyBorder="1" applyAlignment="1">
      <alignment horizontal="center" vertical="center" textRotation="90"/>
    </xf>
    <xf numFmtId="0" fontId="1" fillId="2" borderId="2" xfId="0" applyFont="1" applyFill="1" applyBorder="1" applyAlignment="1">
      <alignment horizontal="center" vertical="center"/>
    </xf>
    <xf numFmtId="0" fontId="1" fillId="2" borderId="0" xfId="0" applyFont="1" applyFill="1"/>
    <xf numFmtId="0" fontId="1" fillId="0" borderId="1" xfId="0" applyFont="1" applyBorder="1" applyAlignment="1">
      <alignment horizontal="center" vertical="center"/>
    </xf>
    <xf numFmtId="0" fontId="3" fillId="0" borderId="1" xfId="0" applyFont="1" applyBorder="1" applyAlignment="1">
      <alignment horizontal="center" vertical="center"/>
    </xf>
    <xf numFmtId="166" fontId="1" fillId="0" borderId="1" xfId="0" applyNumberFormat="1" applyFont="1" applyBorder="1" applyAlignment="1">
      <alignment horizontal="center" vertical="center"/>
    </xf>
    <xf numFmtId="0" fontId="1" fillId="0" borderId="1" xfId="0" applyFont="1" applyBorder="1" applyAlignment="1">
      <alignment horizontal="center" vertical="center" wrapText="1"/>
    </xf>
    <xf numFmtId="0" fontId="4" fillId="0" borderId="1" xfId="0" applyFont="1" applyBorder="1" applyAlignment="1">
      <alignment horizontal="center" vertical="center"/>
    </xf>
    <xf numFmtId="0" fontId="1" fillId="0" borderId="1" xfId="0" applyFont="1" applyBorder="1" applyAlignment="1">
      <alignment horizontal="center" vertical="center" textRotation="90"/>
    </xf>
    <xf numFmtId="0" fontId="1" fillId="0" borderId="5" xfId="0" applyFont="1" applyBorder="1" applyAlignment="1">
      <alignment vertical="center"/>
    </xf>
    <xf numFmtId="0" fontId="5" fillId="0" borderId="1" xfId="0" applyFont="1" applyBorder="1" applyAlignment="1">
      <alignment horizontal="center" vertical="center"/>
    </xf>
    <xf numFmtId="0" fontId="4" fillId="0" borderId="5" xfId="0" applyFont="1" applyBorder="1" applyAlignment="1">
      <alignment vertical="center"/>
    </xf>
    <xf numFmtId="49" fontId="18" fillId="0" borderId="1" xfId="0" applyNumberFormat="1" applyFont="1" applyBorder="1" applyAlignment="1">
      <alignment horizontal="center" vertical="center"/>
    </xf>
    <xf numFmtId="0" fontId="1" fillId="0" borderId="5" xfId="0" applyFont="1" applyBorder="1" applyAlignment="1">
      <alignment horizontal="center" vertical="center" textRotation="90"/>
    </xf>
    <xf numFmtId="49" fontId="7" fillId="0" borderId="1" xfId="0" applyNumberFormat="1" applyFont="1" applyBorder="1"/>
    <xf numFmtId="0" fontId="9" fillId="0" borderId="1" xfId="0" applyFont="1" applyBorder="1" applyAlignment="1">
      <alignment horizontal="center" vertical="center" wrapText="1"/>
    </xf>
    <xf numFmtId="0" fontId="1" fillId="0" borderId="5" xfId="0" applyFont="1" applyBorder="1" applyAlignment="1">
      <alignment horizontal="center"/>
    </xf>
    <xf numFmtId="0" fontId="1" fillId="0" borderId="4" xfId="0" applyFont="1" applyBorder="1" applyAlignment="1">
      <alignment horizontal="center"/>
    </xf>
    <xf numFmtId="0" fontId="1" fillId="0" borderId="1" xfId="0" applyFont="1" applyBorder="1" applyAlignment="1">
      <alignment horizontal="center" vertical="center"/>
    </xf>
    <xf numFmtId="49" fontId="18" fillId="0" borderId="1" xfId="0" applyNumberFormat="1" applyFont="1" applyBorder="1" applyAlignment="1">
      <alignment horizontal="center"/>
    </xf>
    <xf numFmtId="0" fontId="9" fillId="0" borderId="1" xfId="0" applyFont="1" applyBorder="1" applyAlignment="1">
      <alignment horizontal="center" vertical="center" wrapText="1"/>
    </xf>
    <xf numFmtId="0" fontId="1" fillId="0" borderId="1" xfId="0" applyFont="1" applyBorder="1" applyAlignment="1">
      <alignment horizontal="center" vertical="center"/>
    </xf>
    <xf numFmtId="0" fontId="3" fillId="0" borderId="1" xfId="0" applyFont="1" applyBorder="1" applyAlignment="1">
      <alignment horizontal="center" vertical="center"/>
    </xf>
    <xf numFmtId="0" fontId="1" fillId="0" borderId="1" xfId="0" applyFont="1" applyBorder="1" applyAlignment="1">
      <alignment horizontal="center" vertical="center" wrapText="1"/>
    </xf>
    <xf numFmtId="166" fontId="3" fillId="0" borderId="1" xfId="0" applyNumberFormat="1" applyFont="1" applyBorder="1" applyAlignment="1">
      <alignment horizontal="center" vertical="center"/>
    </xf>
    <xf numFmtId="0" fontId="5" fillId="0" borderId="1" xfId="0" applyFont="1" applyBorder="1" applyAlignment="1">
      <alignment horizontal="center" vertical="center"/>
    </xf>
    <xf numFmtId="0" fontId="2" fillId="0" borderId="1" xfId="0" applyFont="1" applyBorder="1" applyAlignment="1">
      <alignment horizontal="center" vertical="center"/>
    </xf>
    <xf numFmtId="0" fontId="7" fillId="0" borderId="1" xfId="0" applyFont="1" applyBorder="1" applyAlignment="1">
      <alignment wrapText="1"/>
    </xf>
    <xf numFmtId="0" fontId="3" fillId="0" borderId="1" xfId="0" applyFont="1" applyFill="1" applyBorder="1"/>
    <xf numFmtId="0" fontId="1" fillId="0" borderId="1" xfId="0" applyFont="1" applyFill="1" applyBorder="1"/>
    <xf numFmtId="0" fontId="7" fillId="0" borderId="1" xfId="0" applyFont="1" applyFill="1" applyBorder="1"/>
    <xf numFmtId="0" fontId="1" fillId="0" borderId="1" xfId="0" applyFont="1" applyBorder="1" applyAlignment="1">
      <alignment horizontal="right"/>
    </xf>
    <xf numFmtId="49" fontId="1" fillId="0" borderId="1" xfId="0" applyNumberFormat="1" applyFont="1" applyBorder="1" applyAlignment="1">
      <alignment horizontal="right"/>
    </xf>
    <xf numFmtId="0" fontId="1" fillId="0" borderId="5" xfId="0" applyFont="1" applyBorder="1" applyAlignment="1"/>
    <xf numFmtId="0" fontId="1" fillId="0" borderId="4" xfId="0" applyFont="1" applyBorder="1" applyAlignment="1"/>
    <xf numFmtId="0" fontId="9" fillId="0" borderId="1" xfId="0" applyFont="1" applyFill="1" applyBorder="1" applyAlignment="1">
      <alignment horizontal="center" vertical="center"/>
    </xf>
    <xf numFmtId="166" fontId="9" fillId="0" borderId="1" xfId="0" applyNumberFormat="1" applyFont="1" applyFill="1" applyBorder="1" applyAlignment="1">
      <alignment horizontal="center" vertical="center"/>
    </xf>
    <xf numFmtId="0" fontId="3" fillId="0" borderId="1" xfId="0" applyFont="1" applyFill="1" applyBorder="1" applyAlignment="1">
      <alignment horizontal="center"/>
    </xf>
    <xf numFmtId="166" fontId="3" fillId="0" borderId="1" xfId="0" applyNumberFormat="1" applyFont="1" applyFill="1" applyBorder="1"/>
    <xf numFmtId="49" fontId="3" fillId="0" borderId="1" xfId="0" applyNumberFormat="1" applyFont="1" applyFill="1" applyBorder="1" applyAlignment="1">
      <alignment horizontal="center"/>
    </xf>
    <xf numFmtId="166" fontId="4" fillId="0" borderId="1" xfId="0" applyNumberFormat="1" applyFont="1" applyFill="1" applyBorder="1"/>
    <xf numFmtId="49" fontId="4" fillId="0" borderId="1" xfId="0" applyNumberFormat="1" applyFont="1" applyFill="1" applyBorder="1"/>
    <xf numFmtId="0" fontId="1" fillId="0" borderId="1" xfId="0" applyFont="1" applyBorder="1" applyAlignment="1">
      <alignment horizontal="center" vertical="center"/>
    </xf>
    <xf numFmtId="0" fontId="4" fillId="0" borderId="1" xfId="0" applyFont="1" applyBorder="1" applyAlignment="1">
      <alignment horizontal="center" vertical="center"/>
    </xf>
    <xf numFmtId="0" fontId="5" fillId="0" borderId="1" xfId="0" applyFont="1" applyBorder="1" applyAlignment="1">
      <alignment horizontal="center" vertical="center"/>
    </xf>
    <xf numFmtId="166" fontId="18" fillId="0" borderId="1" xfId="0" applyNumberFormat="1" applyFont="1" applyBorder="1" applyAlignment="1">
      <alignment horizontal="center" vertical="center"/>
    </xf>
    <xf numFmtId="166" fontId="18" fillId="0" borderId="1" xfId="0" applyNumberFormat="1" applyFont="1" applyBorder="1" applyAlignment="1">
      <alignment horizontal="center" vertical="center" wrapText="1"/>
    </xf>
    <xf numFmtId="0" fontId="9" fillId="0" borderId="0" xfId="0" applyFont="1" applyBorder="1" applyAlignment="1">
      <alignment horizontal="left" vertical="center"/>
    </xf>
    <xf numFmtId="0" fontId="9" fillId="0" borderId="1" xfId="0" applyFont="1" applyBorder="1" applyAlignment="1">
      <alignment horizontal="center" vertical="center"/>
    </xf>
    <xf numFmtId="0" fontId="13" fillId="0" borderId="1" xfId="0" applyFont="1" applyBorder="1" applyAlignment="1">
      <alignment horizontal="center" vertical="center"/>
    </xf>
    <xf numFmtId="0" fontId="9" fillId="0" borderId="1" xfId="0" applyFont="1" applyBorder="1" applyAlignment="1">
      <alignment horizontal="center"/>
    </xf>
    <xf numFmtId="0" fontId="9" fillId="0" borderId="1" xfId="0" applyFont="1" applyBorder="1" applyAlignment="1">
      <alignment horizontal="center" vertical="center" wrapText="1"/>
    </xf>
    <xf numFmtId="0" fontId="23" fillId="0" borderId="1" xfId="0" applyFont="1" applyBorder="1" applyAlignment="1">
      <alignment horizontal="center" vertical="center"/>
    </xf>
    <xf numFmtId="0" fontId="9" fillId="0" borderId="1" xfId="0" applyFont="1" applyBorder="1" applyAlignment="1">
      <alignment horizontal="center" vertical="center" textRotation="90"/>
    </xf>
    <xf numFmtId="0" fontId="9" fillId="0" borderId="0" xfId="0" applyFont="1" applyAlignment="1">
      <alignment horizontal="center" vertical="center"/>
    </xf>
    <xf numFmtId="0" fontId="24" fillId="0" borderId="0" xfId="0" applyFont="1" applyAlignment="1">
      <alignment horizontal="center" vertical="center"/>
    </xf>
    <xf numFmtId="49" fontId="9" fillId="0" borderId="1" xfId="0" applyNumberFormat="1" applyFont="1" applyBorder="1" applyAlignment="1">
      <alignment horizontal="center" vertical="center"/>
    </xf>
    <xf numFmtId="0" fontId="9" fillId="2" borderId="0" xfId="0" applyFont="1" applyFill="1"/>
    <xf numFmtId="49" fontId="9" fillId="2" borderId="1" xfId="0" applyNumberFormat="1" applyFont="1" applyFill="1" applyBorder="1" applyAlignment="1">
      <alignment horizontal="center" vertical="center"/>
    </xf>
    <xf numFmtId="49" fontId="13" fillId="2" borderId="1" xfId="0" applyNumberFormat="1" applyFont="1" applyFill="1" applyBorder="1" applyAlignment="1">
      <alignment horizontal="center" vertical="center"/>
    </xf>
    <xf numFmtId="0" fontId="13" fillId="2" borderId="1" xfId="0" applyFont="1" applyFill="1" applyBorder="1" applyAlignment="1">
      <alignment horizontal="center" vertical="center" wrapText="1"/>
    </xf>
    <xf numFmtId="0" fontId="9" fillId="2" borderId="0" xfId="0" applyFont="1" applyFill="1" applyAlignment="1">
      <alignment vertical="center"/>
    </xf>
    <xf numFmtId="0" fontId="9" fillId="2" borderId="1" xfId="0" applyFont="1" applyFill="1" applyBorder="1" applyAlignment="1">
      <alignment vertical="center"/>
    </xf>
    <xf numFmtId="0" fontId="9" fillId="2" borderId="1" xfId="0" applyFont="1" applyFill="1" applyBorder="1"/>
    <xf numFmtId="0" fontId="23" fillId="2" borderId="0" xfId="0" applyFont="1" applyFill="1"/>
    <xf numFmtId="0" fontId="23" fillId="2" borderId="1" xfId="0" applyFont="1" applyFill="1" applyBorder="1"/>
    <xf numFmtId="49" fontId="23" fillId="2" borderId="1" xfId="0" applyNumberFormat="1" applyFont="1" applyFill="1" applyBorder="1" applyAlignment="1">
      <alignment horizontal="center" vertical="center"/>
    </xf>
    <xf numFmtId="0" fontId="13" fillId="2" borderId="1" xfId="0" applyFont="1" applyFill="1" applyBorder="1"/>
    <xf numFmtId="0" fontId="52" fillId="0" borderId="0" xfId="0" applyFont="1"/>
    <xf numFmtId="0" fontId="9" fillId="2" borderId="1" xfId="0" applyFont="1" applyFill="1" applyBorder="1" applyAlignment="1">
      <alignment textRotation="90" wrapText="1"/>
    </xf>
    <xf numFmtId="0" fontId="9" fillId="2" borderId="0" xfId="0" applyFont="1" applyFill="1" applyAlignment="1">
      <alignment horizontal="left" vertical="center"/>
    </xf>
    <xf numFmtId="49" fontId="13" fillId="0" borderId="1" xfId="0" applyNumberFormat="1" applyFont="1" applyBorder="1"/>
    <xf numFmtId="0" fontId="13" fillId="0" borderId="0" xfId="0" applyFont="1"/>
    <xf numFmtId="166" fontId="1" fillId="0" borderId="1" xfId="0" applyNumberFormat="1" applyFont="1" applyFill="1" applyBorder="1"/>
    <xf numFmtId="166" fontId="1" fillId="0" borderId="1" xfId="0" applyNumberFormat="1" applyFont="1" applyFill="1" applyBorder="1" applyAlignment="1">
      <alignment horizontal="right"/>
    </xf>
    <xf numFmtId="0" fontId="1" fillId="0" borderId="2" xfId="0" applyFont="1" applyFill="1" applyBorder="1" applyAlignment="1">
      <alignment horizontal="center" vertical="center"/>
    </xf>
    <xf numFmtId="0" fontId="1" fillId="0" borderId="0" xfId="0" applyFont="1" applyFill="1"/>
    <xf numFmtId="166" fontId="4" fillId="0" borderId="1" xfId="0" applyNumberFormat="1" applyFont="1" applyFill="1" applyBorder="1" applyAlignment="1"/>
    <xf numFmtId="166" fontId="5" fillId="0" borderId="1" xfId="0" applyNumberFormat="1" applyFont="1" applyFill="1" applyBorder="1" applyAlignment="1">
      <alignment vertical="center"/>
    </xf>
    <xf numFmtId="49" fontId="3" fillId="0" borderId="1" xfId="0" applyNumberFormat="1" applyFont="1" applyBorder="1"/>
    <xf numFmtId="49" fontId="3" fillId="0" borderId="1" xfId="0" applyNumberFormat="1" applyFont="1" applyBorder="1" applyAlignment="1">
      <alignment horizontal="center"/>
    </xf>
    <xf numFmtId="0" fontId="1" fillId="0" borderId="1" xfId="0" applyFont="1" applyBorder="1" applyAlignment="1"/>
    <xf numFmtId="0" fontId="7" fillId="0" borderId="1" xfId="0" applyFont="1" applyFill="1" applyBorder="1" applyAlignment="1">
      <alignment horizontal="center" vertical="center"/>
    </xf>
    <xf numFmtId="166" fontId="9" fillId="0" borderId="1" xfId="0" applyNumberFormat="1" applyFont="1" applyFill="1" applyBorder="1" applyAlignment="1">
      <alignment horizontal="center"/>
    </xf>
    <xf numFmtId="166" fontId="7" fillId="0" borderId="1" xfId="0" applyNumberFormat="1" applyFont="1" applyFill="1" applyBorder="1" applyAlignment="1">
      <alignment horizontal="center" vertical="center"/>
    </xf>
    <xf numFmtId="166" fontId="1" fillId="0" borderId="1" xfId="0" applyNumberFormat="1" applyFont="1" applyBorder="1" applyAlignment="1">
      <alignment horizontal="center" vertical="center"/>
    </xf>
    <xf numFmtId="166" fontId="3" fillId="0" borderId="1" xfId="0" applyNumberFormat="1" applyFont="1" applyBorder="1" applyAlignment="1">
      <alignment horizontal="center" vertical="center"/>
    </xf>
    <xf numFmtId="0" fontId="1" fillId="0" borderId="1" xfId="0" applyFont="1" applyBorder="1" applyAlignment="1">
      <alignment horizontal="center"/>
    </xf>
    <xf numFmtId="49" fontId="1" fillId="0" borderId="1" xfId="0" applyNumberFormat="1" applyFont="1" applyBorder="1" applyAlignment="1">
      <alignment horizontal="center"/>
    </xf>
    <xf numFmtId="0" fontId="3" fillId="0" borderId="1" xfId="0" applyFont="1" applyBorder="1" applyAlignment="1">
      <alignment horizontal="center"/>
    </xf>
    <xf numFmtId="0" fontId="1" fillId="0" borderId="1" xfId="0" applyFont="1" applyBorder="1" applyAlignment="1">
      <alignment horizontal="center"/>
    </xf>
    <xf numFmtId="0" fontId="3" fillId="0" borderId="1" xfId="0" applyFont="1" applyBorder="1" applyAlignment="1">
      <alignment horizontal="center"/>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1" fillId="0" borderId="5" xfId="0" applyFont="1" applyBorder="1" applyAlignment="1">
      <alignment horizontal="center" vertical="center"/>
    </xf>
    <xf numFmtId="0" fontId="1" fillId="0" borderId="4" xfId="0" applyFont="1" applyBorder="1" applyAlignment="1">
      <alignment horizontal="center" vertical="center"/>
    </xf>
    <xf numFmtId="0" fontId="3" fillId="0" borderId="5" xfId="0" applyFont="1" applyBorder="1" applyAlignment="1">
      <alignment horizontal="left" vertical="center"/>
    </xf>
    <xf numFmtId="0" fontId="3" fillId="0" borderId="8" xfId="0" applyFont="1" applyBorder="1" applyAlignment="1">
      <alignment horizontal="left" vertical="center"/>
    </xf>
    <xf numFmtId="0" fontId="3" fillId="0" borderId="4" xfId="0" applyFont="1" applyBorder="1" applyAlignment="1">
      <alignment horizontal="left" vertical="center"/>
    </xf>
    <xf numFmtId="0" fontId="1" fillId="0" borderId="5" xfId="0" applyFont="1" applyBorder="1" applyAlignment="1">
      <alignment horizontal="center"/>
    </xf>
    <xf numFmtId="0" fontId="1" fillId="0" borderId="4" xfId="0" applyFont="1" applyBorder="1" applyAlignment="1">
      <alignment horizontal="center"/>
    </xf>
    <xf numFmtId="0" fontId="1" fillId="0" borderId="0" xfId="0" applyFont="1" applyAlignment="1">
      <alignment horizontal="center" vertical="center"/>
    </xf>
    <xf numFmtId="0" fontId="2" fillId="0" borderId="0" xfId="0" applyFont="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xf>
    <xf numFmtId="0" fontId="3" fillId="0" borderId="1" xfId="0" applyFont="1" applyBorder="1" applyAlignment="1">
      <alignment horizontal="center" vertical="center"/>
    </xf>
    <xf numFmtId="0" fontId="3" fillId="0" borderId="5" xfId="0" applyFont="1" applyBorder="1" applyAlignment="1">
      <alignment horizontal="center"/>
    </xf>
    <xf numFmtId="0" fontId="3" fillId="0" borderId="4" xfId="0" applyFont="1" applyBorder="1" applyAlignment="1">
      <alignment horizontal="center"/>
    </xf>
    <xf numFmtId="0" fontId="4"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1" xfId="0" applyFont="1" applyBorder="1" applyAlignment="1">
      <alignment horizontal="center" vertical="center" textRotation="90"/>
    </xf>
    <xf numFmtId="0" fontId="1" fillId="0" borderId="3" xfId="0" applyFont="1" applyBorder="1" applyAlignment="1">
      <alignment horizontal="center" vertical="center" textRotation="90" wrapText="1"/>
    </xf>
    <xf numFmtId="166" fontId="3" fillId="0" borderId="1" xfId="0" applyNumberFormat="1" applyFont="1" applyBorder="1" applyAlignment="1">
      <alignment horizontal="center" vertical="center"/>
    </xf>
    <xf numFmtId="166" fontId="1" fillId="0" borderId="1" xfId="0" applyNumberFormat="1" applyFont="1" applyBorder="1" applyAlignment="1">
      <alignment horizontal="center" vertical="center"/>
    </xf>
    <xf numFmtId="0" fontId="1" fillId="0" borderId="12" xfId="0" applyFont="1" applyBorder="1" applyAlignment="1">
      <alignment horizontal="left" vertical="center"/>
    </xf>
    <xf numFmtId="0" fontId="1" fillId="0" borderId="0" xfId="0" applyFont="1" applyBorder="1" applyAlignment="1">
      <alignment horizontal="left" vertical="center"/>
    </xf>
    <xf numFmtId="0" fontId="1" fillId="0" borderId="13" xfId="0" applyFont="1" applyBorder="1" applyAlignment="1">
      <alignment horizontal="left" vertical="center"/>
    </xf>
    <xf numFmtId="0" fontId="1" fillId="0" borderId="6" xfId="0" applyFont="1" applyBorder="1" applyAlignment="1">
      <alignment horizontal="left" vertical="center"/>
    </xf>
    <xf numFmtId="0" fontId="1" fillId="0" borderId="14" xfId="0" applyFont="1" applyBorder="1" applyAlignment="1">
      <alignment horizontal="left" vertical="center"/>
    </xf>
    <xf numFmtId="0" fontId="1" fillId="0" borderId="7" xfId="0" applyFont="1" applyBorder="1" applyAlignment="1">
      <alignment horizontal="left" vertical="center"/>
    </xf>
    <xf numFmtId="0" fontId="1" fillId="0" borderId="0" xfId="0" applyFont="1" applyAlignment="1">
      <alignment horizontal="left" vertical="center" wrapText="1"/>
    </xf>
    <xf numFmtId="0" fontId="3" fillId="0" borderId="1" xfId="0" applyFont="1" applyBorder="1" applyAlignment="1">
      <alignment horizontal="center"/>
    </xf>
    <xf numFmtId="0" fontId="3" fillId="0" borderId="5" xfId="0" applyFont="1" applyBorder="1" applyAlignment="1">
      <alignment vertical="center" wrapText="1"/>
    </xf>
    <xf numFmtId="0" fontId="1" fillId="0" borderId="5" xfId="0" applyFont="1" applyFill="1" applyBorder="1" applyAlignment="1">
      <alignment horizontal="left" vertical="center" wrapText="1"/>
    </xf>
    <xf numFmtId="0" fontId="1" fillId="0" borderId="8" xfId="0" applyFont="1" applyFill="1" applyBorder="1" applyAlignment="1">
      <alignment horizontal="left" vertical="center" wrapText="1"/>
    </xf>
    <xf numFmtId="0" fontId="1" fillId="0" borderId="4" xfId="0" applyFont="1" applyFill="1" applyBorder="1" applyAlignment="1">
      <alignment horizontal="left" vertical="center" wrapText="1"/>
    </xf>
    <xf numFmtId="0" fontId="3" fillId="0" borderId="5" xfId="0" applyFont="1" applyBorder="1" applyAlignment="1">
      <alignment vertical="center"/>
    </xf>
    <xf numFmtId="0" fontId="3" fillId="0" borderId="8" xfId="0" applyFont="1" applyBorder="1" applyAlignment="1">
      <alignment vertical="center"/>
    </xf>
    <xf numFmtId="0" fontId="3" fillId="0" borderId="4" xfId="0" applyFont="1" applyBorder="1" applyAlignment="1">
      <alignment vertical="center"/>
    </xf>
    <xf numFmtId="0" fontId="1" fillId="0" borderId="1" xfId="0" applyFont="1" applyFill="1" applyBorder="1" applyAlignment="1">
      <alignment horizontal="center"/>
    </xf>
    <xf numFmtId="166" fontId="1" fillId="0" borderId="5" xfId="0" applyNumberFormat="1" applyFont="1" applyBorder="1" applyAlignment="1">
      <alignment horizontal="center" vertical="center"/>
    </xf>
    <xf numFmtId="166" fontId="1" fillId="0" borderId="4" xfId="0" applyNumberFormat="1" applyFont="1" applyBorder="1" applyAlignment="1">
      <alignment horizontal="center" vertical="center"/>
    </xf>
    <xf numFmtId="166" fontId="1" fillId="0" borderId="1" xfId="0" applyNumberFormat="1" applyFont="1" applyBorder="1" applyAlignment="1">
      <alignment horizontal="center"/>
    </xf>
    <xf numFmtId="0" fontId="9" fillId="0" borderId="5" xfId="0" applyFont="1" applyBorder="1" applyAlignment="1"/>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xf>
    <xf numFmtId="0" fontId="1" fillId="0" borderId="0" xfId="0" applyFont="1" applyBorder="1" applyAlignment="1">
      <alignment horizontal="center" vertical="center"/>
    </xf>
    <xf numFmtId="166" fontId="3" fillId="0" borderId="1" xfId="0" applyNumberFormat="1" applyFont="1" applyBorder="1" applyAlignment="1">
      <alignment horizontal="center"/>
    </xf>
    <xf numFmtId="0" fontId="1" fillId="0" borderId="5" xfId="0" applyFont="1" applyBorder="1" applyAlignment="1">
      <alignment horizontal="center" vertical="center"/>
    </xf>
    <xf numFmtId="0" fontId="1" fillId="0" borderId="4" xfId="0" applyFont="1" applyBorder="1" applyAlignment="1">
      <alignment horizontal="center" vertical="center"/>
    </xf>
    <xf numFmtId="0" fontId="3" fillId="0" borderId="5" xfId="0" applyFont="1" applyBorder="1" applyAlignment="1">
      <alignment horizontal="center" vertical="center"/>
    </xf>
    <xf numFmtId="0" fontId="1" fillId="0" borderId="1" xfId="0" applyFont="1" applyBorder="1" applyAlignment="1">
      <alignment horizontal="center" vertical="center"/>
    </xf>
    <xf numFmtId="0" fontId="1" fillId="0" borderId="0" xfId="0" applyFont="1" applyBorder="1" applyAlignment="1">
      <alignment horizontal="left" vertical="center"/>
    </xf>
    <xf numFmtId="0" fontId="1" fillId="0" borderId="0" xfId="0" applyFont="1" applyAlignment="1">
      <alignment horizontal="left" vertical="center" wrapText="1"/>
    </xf>
    <xf numFmtId="0" fontId="1" fillId="0" borderId="5" xfId="0" applyFont="1" applyBorder="1" applyAlignment="1">
      <alignment horizontal="center"/>
    </xf>
    <xf numFmtId="0" fontId="1" fillId="0" borderId="4" xfId="0" applyFont="1" applyBorder="1" applyAlignment="1">
      <alignment horizontal="center"/>
    </xf>
    <xf numFmtId="0" fontId="3" fillId="0" borderId="1" xfId="0" applyFont="1" applyBorder="1" applyAlignment="1">
      <alignment horizontal="center" vertical="center"/>
    </xf>
    <xf numFmtId="0" fontId="1" fillId="0" borderId="5" xfId="0" applyFont="1" applyBorder="1" applyAlignment="1">
      <alignment horizontal="left" vertical="center" wrapText="1"/>
    </xf>
    <xf numFmtId="0" fontId="1" fillId="0" borderId="4" xfId="0" applyFont="1" applyBorder="1" applyAlignment="1">
      <alignment horizontal="left" vertical="center" wrapText="1"/>
    </xf>
    <xf numFmtId="0" fontId="1" fillId="0" borderId="1" xfId="0" applyFont="1" applyBorder="1" applyAlignment="1">
      <alignment horizontal="center"/>
    </xf>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wrapText="1"/>
    </xf>
    <xf numFmtId="0" fontId="3" fillId="0" borderId="5" xfId="0" applyFont="1" applyBorder="1" applyAlignment="1">
      <alignment horizontal="center"/>
    </xf>
    <xf numFmtId="0" fontId="3" fillId="0" borderId="4" xfId="0" applyFont="1" applyBorder="1" applyAlignment="1">
      <alignment horizontal="center"/>
    </xf>
    <xf numFmtId="0" fontId="4" fillId="0" borderId="1" xfId="0" applyFont="1" applyBorder="1" applyAlignment="1">
      <alignment horizontal="center" vertical="center"/>
    </xf>
    <xf numFmtId="0" fontId="4" fillId="0" borderId="5" xfId="0" applyFont="1" applyBorder="1" applyAlignment="1">
      <alignment horizontal="center" vertical="center"/>
    </xf>
    <xf numFmtId="0" fontId="1" fillId="0" borderId="1" xfId="0" applyFont="1" applyBorder="1" applyAlignment="1">
      <alignment horizontal="center" vertical="center" textRotation="90"/>
    </xf>
    <xf numFmtId="0" fontId="1" fillId="0" borderId="0" xfId="0" applyFont="1" applyAlignment="1">
      <alignment horizontal="center" vertical="center"/>
    </xf>
    <xf numFmtId="0" fontId="2" fillId="0" borderId="0" xfId="0" applyFont="1" applyAlignment="1">
      <alignment horizontal="center" vertical="center"/>
    </xf>
    <xf numFmtId="0" fontId="1" fillId="0" borderId="5" xfId="0" applyFont="1" applyBorder="1" applyAlignment="1">
      <alignment vertical="center" wrapText="1"/>
    </xf>
    <xf numFmtId="0" fontId="1" fillId="0" borderId="8" xfId="0" applyFont="1" applyBorder="1" applyAlignment="1">
      <alignment vertical="center" wrapText="1"/>
    </xf>
    <xf numFmtId="0" fontId="1" fillId="0" borderId="4" xfId="0" applyFont="1" applyBorder="1" applyAlignment="1">
      <alignment vertical="center" wrapText="1"/>
    </xf>
    <xf numFmtId="166" fontId="3" fillId="0" borderId="5" xfId="0" applyNumberFormat="1" applyFont="1" applyBorder="1" applyAlignment="1">
      <alignment horizontal="center"/>
    </xf>
    <xf numFmtId="166" fontId="3" fillId="0" borderId="4" xfId="0" applyNumberFormat="1" applyFont="1" applyBorder="1" applyAlignment="1">
      <alignment horizontal="center"/>
    </xf>
    <xf numFmtId="166" fontId="1" fillId="0" borderId="1" xfId="0" applyNumberFormat="1" applyFont="1" applyBorder="1" applyAlignment="1">
      <alignment horizontal="center"/>
    </xf>
    <xf numFmtId="166" fontId="1" fillId="0" borderId="5" xfId="0" applyNumberFormat="1" applyFont="1" applyBorder="1" applyAlignment="1">
      <alignment horizontal="center"/>
    </xf>
    <xf numFmtId="166" fontId="1" fillId="0" borderId="4" xfId="0" applyNumberFormat="1" applyFont="1" applyBorder="1" applyAlignment="1">
      <alignment horizontal="center"/>
    </xf>
    <xf numFmtId="171" fontId="3" fillId="0" borderId="1" xfId="0" applyNumberFormat="1" applyFont="1" applyBorder="1" applyAlignment="1">
      <alignment horizontal="center" vertical="center"/>
    </xf>
    <xf numFmtId="171" fontId="1" fillId="0" borderId="1" xfId="0" applyNumberFormat="1" applyFont="1" applyBorder="1" applyAlignment="1">
      <alignment horizontal="center" vertical="center"/>
    </xf>
    <xf numFmtId="171" fontId="1" fillId="0" borderId="1" xfId="0" applyNumberFormat="1" applyFont="1" applyFill="1" applyBorder="1" applyAlignment="1">
      <alignment horizontal="center" vertical="center"/>
    </xf>
    <xf numFmtId="171" fontId="3" fillId="0" borderId="1" xfId="0" applyNumberFormat="1" applyFont="1" applyBorder="1" applyAlignment="1">
      <alignment horizontal="center"/>
    </xf>
    <xf numFmtId="171" fontId="1" fillId="0" borderId="1" xfId="0" applyNumberFormat="1" applyFont="1" applyBorder="1" applyAlignment="1">
      <alignment horizontal="center"/>
    </xf>
    <xf numFmtId="171" fontId="3" fillId="0" borderId="1" xfId="0" applyNumberFormat="1" applyFont="1" applyBorder="1" applyAlignment="1"/>
    <xf numFmtId="171" fontId="4" fillId="0" borderId="1" xfId="0" applyNumberFormat="1" applyFont="1" applyBorder="1" applyAlignment="1"/>
    <xf numFmtId="171" fontId="4" fillId="0" borderId="1" xfId="0" applyNumberFormat="1" applyFont="1" applyFill="1" applyBorder="1" applyAlignment="1"/>
    <xf numFmtId="171" fontId="3" fillId="0" borderId="1" xfId="0" applyNumberFormat="1" applyFont="1" applyFill="1" applyBorder="1" applyAlignment="1"/>
    <xf numFmtId="171" fontId="1" fillId="0" borderId="1" xfId="0" applyNumberFormat="1" applyFont="1" applyBorder="1" applyAlignment="1"/>
    <xf numFmtId="171" fontId="7" fillId="0" borderId="1" xfId="0" applyNumberFormat="1" applyFont="1" applyFill="1" applyBorder="1" applyAlignment="1">
      <alignment horizontal="center"/>
    </xf>
    <xf numFmtId="171" fontId="1" fillId="0" borderId="1" xfId="0" applyNumberFormat="1" applyFont="1" applyFill="1" applyBorder="1" applyAlignment="1">
      <alignment horizontal="center"/>
    </xf>
    <xf numFmtId="0" fontId="1" fillId="0" borderId="0" xfId="0" applyFont="1" applyAlignment="1"/>
    <xf numFmtId="171" fontId="3" fillId="0" borderId="1" xfId="0" applyNumberFormat="1" applyFont="1" applyFill="1" applyBorder="1" applyAlignment="1">
      <alignment horizontal="center" vertical="center"/>
    </xf>
    <xf numFmtId="0" fontId="3" fillId="0" borderId="0" xfId="0" applyFont="1" applyBorder="1" applyAlignment="1">
      <alignment vertical="center" wrapText="1"/>
    </xf>
    <xf numFmtId="1" fontId="3" fillId="0" borderId="0" xfId="0" applyNumberFormat="1" applyFont="1" applyFill="1" applyBorder="1" applyAlignment="1">
      <alignment horizontal="center" vertical="center"/>
    </xf>
    <xf numFmtId="0" fontId="3" fillId="0" borderId="0" xfId="0" applyFont="1" applyFill="1" applyBorder="1" applyAlignment="1">
      <alignment horizontal="center" vertical="center"/>
    </xf>
    <xf numFmtId="0" fontId="3" fillId="0" borderId="8" xfId="0" applyFont="1" applyFill="1" applyBorder="1" applyAlignment="1">
      <alignment horizontal="center" vertical="center"/>
    </xf>
    <xf numFmtId="0" fontId="1" fillId="0" borderId="10" xfId="0" applyFont="1" applyBorder="1"/>
    <xf numFmtId="0" fontId="1" fillId="0" borderId="11" xfId="0" applyFont="1" applyBorder="1"/>
    <xf numFmtId="171" fontId="3" fillId="0" borderId="1" xfId="0" applyNumberFormat="1" applyFont="1" applyFill="1" applyBorder="1"/>
    <xf numFmtId="171" fontId="1" fillId="0" borderId="1" xfId="0" applyNumberFormat="1" applyFont="1" applyFill="1" applyBorder="1"/>
    <xf numFmtId="171" fontId="7" fillId="0" borderId="1" xfId="0" applyNumberFormat="1" applyFont="1" applyFill="1" applyBorder="1"/>
    <xf numFmtId="171" fontId="1" fillId="0" borderId="1" xfId="0" applyNumberFormat="1" applyFont="1" applyBorder="1"/>
    <xf numFmtId="171" fontId="4" fillId="0" borderId="1" xfId="0" applyNumberFormat="1" applyFont="1" applyFill="1" applyBorder="1" applyAlignment="1">
      <alignment horizontal="center" vertical="center"/>
    </xf>
    <xf numFmtId="171" fontId="3" fillId="0" borderId="1" xfId="0" applyNumberFormat="1" applyFont="1" applyBorder="1"/>
    <xf numFmtId="171" fontId="18" fillId="0" borderId="1" xfId="0" applyNumberFormat="1" applyFont="1" applyFill="1" applyBorder="1" applyAlignment="1">
      <alignment horizontal="center"/>
    </xf>
    <xf numFmtId="171" fontId="1" fillId="0" borderId="1" xfId="0" applyNumberFormat="1" applyFont="1" applyBorder="1" applyAlignment="1">
      <alignment horizontal="right"/>
    </xf>
    <xf numFmtId="171" fontId="18" fillId="0" borderId="1" xfId="0" applyNumberFormat="1" applyFont="1" applyFill="1" applyBorder="1" applyAlignment="1">
      <alignment horizontal="right"/>
    </xf>
    <xf numFmtId="171" fontId="4" fillId="0" borderId="1" xfId="0" applyNumberFormat="1" applyFont="1" applyFill="1" applyBorder="1"/>
    <xf numFmtId="2" fontId="3" fillId="0" borderId="1" xfId="0" applyNumberFormat="1" applyFont="1" applyBorder="1" applyAlignment="1">
      <alignment horizontal="center"/>
    </xf>
    <xf numFmtId="2" fontId="1" fillId="0" borderId="1" xfId="0" applyNumberFormat="1" applyFont="1" applyBorder="1" applyAlignment="1">
      <alignment horizontal="center"/>
    </xf>
    <xf numFmtId="166" fontId="2" fillId="0" borderId="1" xfId="0" applyNumberFormat="1" applyFont="1" applyBorder="1" applyAlignment="1">
      <alignment horizontal="center" vertical="center"/>
    </xf>
    <xf numFmtId="0" fontId="9" fillId="0" borderId="0" xfId="0" applyFont="1" applyAlignment="1">
      <alignment horizontal="center" vertical="center"/>
    </xf>
    <xf numFmtId="0" fontId="9" fillId="0" borderId="1" xfId="0" applyFont="1" applyBorder="1" applyAlignment="1">
      <alignment horizontal="center" vertical="center"/>
    </xf>
    <xf numFmtId="0" fontId="9" fillId="0" borderId="5" xfId="0" applyFont="1" applyBorder="1" applyAlignment="1">
      <alignment horizontal="center" vertical="center"/>
    </xf>
    <xf numFmtId="0" fontId="9" fillId="0" borderId="4" xfId="0" applyFont="1" applyBorder="1" applyAlignment="1">
      <alignment horizontal="center" vertical="center"/>
    </xf>
    <xf numFmtId="0" fontId="9" fillId="0" borderId="1" xfId="0" applyFont="1" applyBorder="1" applyAlignment="1">
      <alignment horizontal="center"/>
    </xf>
    <xf numFmtId="0" fontId="13" fillId="0" borderId="1" xfId="0" applyFont="1" applyBorder="1" applyAlignment="1">
      <alignment horizontal="center" vertical="center"/>
    </xf>
    <xf numFmtId="0" fontId="9" fillId="0" borderId="1" xfId="0" applyFont="1" applyBorder="1" applyAlignment="1">
      <alignment horizontal="center" vertical="center" wrapText="1"/>
    </xf>
    <xf numFmtId="0" fontId="9" fillId="0" borderId="1" xfId="0" applyFont="1" applyBorder="1" applyAlignment="1">
      <alignment horizontal="center" vertical="center" textRotation="90"/>
    </xf>
    <xf numFmtId="0" fontId="23" fillId="0" borderId="1" xfId="0" applyFont="1" applyBorder="1" applyAlignment="1">
      <alignment horizontal="center" vertical="center"/>
    </xf>
    <xf numFmtId="0" fontId="9" fillId="0" borderId="0" xfId="0" applyFont="1" applyBorder="1" applyAlignment="1">
      <alignment horizontal="center" vertical="center"/>
    </xf>
    <xf numFmtId="0" fontId="9" fillId="0" borderId="0" xfId="0" applyFont="1" applyBorder="1" applyAlignment="1">
      <alignment horizontal="left" vertical="center"/>
    </xf>
    <xf numFmtId="0" fontId="9" fillId="0" borderId="8" xfId="0" applyFont="1" applyBorder="1" applyAlignment="1">
      <alignment horizontal="center" vertical="center"/>
    </xf>
    <xf numFmtId="0" fontId="18" fillId="0" borderId="1" xfId="0" applyFont="1" applyBorder="1" applyAlignment="1">
      <alignment horizontal="center" vertical="center"/>
    </xf>
    <xf numFmtId="0" fontId="1" fillId="3" borderId="2" xfId="0" applyFont="1" applyFill="1" applyBorder="1" applyAlignment="1">
      <alignment horizontal="center" vertical="center"/>
    </xf>
    <xf numFmtId="0" fontId="1" fillId="3" borderId="3" xfId="0" applyFont="1" applyFill="1" applyBorder="1" applyAlignment="1">
      <alignment horizontal="center" vertical="center" textRotation="90"/>
    </xf>
    <xf numFmtId="0" fontId="56" fillId="0" borderId="1" xfId="0" applyFont="1" applyBorder="1"/>
    <xf numFmtId="0" fontId="9" fillId="0" borderId="1" xfId="0" applyFont="1" applyBorder="1" applyAlignment="1">
      <alignment horizontal="center" vertical="center"/>
    </xf>
    <xf numFmtId="0" fontId="1" fillId="0" borderId="0" xfId="0" applyFont="1" applyBorder="1" applyAlignment="1">
      <alignment horizontal="left" vertical="center"/>
    </xf>
    <xf numFmtId="0" fontId="1" fillId="0" borderId="0" xfId="0" applyFont="1" applyAlignment="1">
      <alignment horizontal="left" vertical="center" wrapText="1"/>
    </xf>
    <xf numFmtId="0" fontId="1" fillId="0" borderId="5" xfId="0" applyFont="1" applyBorder="1" applyAlignment="1">
      <alignment horizontal="center"/>
    </xf>
    <xf numFmtId="0" fontId="1" fillId="0" borderId="4" xfId="0" applyFont="1" applyBorder="1" applyAlignment="1">
      <alignment horizontal="center"/>
    </xf>
    <xf numFmtId="0" fontId="3" fillId="0" borderId="5" xfId="0" applyFont="1" applyBorder="1" applyAlignment="1">
      <alignment horizontal="center" vertical="center"/>
    </xf>
    <xf numFmtId="0" fontId="1" fillId="0" borderId="1" xfId="0" applyFont="1" applyBorder="1" applyAlignment="1">
      <alignment horizontal="center" vertical="center"/>
    </xf>
    <xf numFmtId="0" fontId="3" fillId="0" borderId="1" xfId="0" applyFont="1" applyBorder="1" applyAlignment="1">
      <alignment horizontal="center" vertical="center"/>
    </xf>
    <xf numFmtId="0" fontId="1" fillId="0" borderId="5" xfId="0" applyFont="1" applyBorder="1" applyAlignment="1">
      <alignment horizontal="left" vertical="center" wrapText="1"/>
    </xf>
    <xf numFmtId="0" fontId="1" fillId="0" borderId="4" xfId="0" applyFont="1" applyBorder="1" applyAlignment="1">
      <alignment horizontal="left" vertical="center" wrapText="1"/>
    </xf>
    <xf numFmtId="0" fontId="1" fillId="0" borderId="1" xfId="0" applyFont="1" applyBorder="1" applyAlignment="1">
      <alignment horizontal="center"/>
    </xf>
    <xf numFmtId="0" fontId="1" fillId="0" borderId="1" xfId="0" applyFont="1" applyBorder="1" applyAlignment="1">
      <alignment horizontal="center" vertical="center" wrapText="1"/>
    </xf>
    <xf numFmtId="0" fontId="3" fillId="0" borderId="5" xfId="0" applyFont="1" applyBorder="1" applyAlignment="1">
      <alignment horizontal="center"/>
    </xf>
    <xf numFmtId="0" fontId="3" fillId="0" borderId="4" xfId="0" applyFont="1" applyBorder="1" applyAlignment="1">
      <alignment horizontal="center"/>
    </xf>
    <xf numFmtId="0" fontId="4" fillId="0" borderId="1" xfId="0" applyFont="1" applyBorder="1" applyAlignment="1">
      <alignment horizontal="center" vertical="center"/>
    </xf>
    <xf numFmtId="0" fontId="4" fillId="0" borderId="5" xfId="0" applyFont="1" applyBorder="1" applyAlignment="1">
      <alignment horizontal="center" vertical="center"/>
    </xf>
    <xf numFmtId="0" fontId="1" fillId="0" borderId="1" xfId="0" applyFont="1" applyBorder="1" applyAlignment="1">
      <alignment horizontal="center" vertical="center" textRotation="90"/>
    </xf>
    <xf numFmtId="0" fontId="1" fillId="0" borderId="0" xfId="0" applyFont="1" applyAlignment="1">
      <alignment horizontal="center" vertical="center"/>
    </xf>
    <xf numFmtId="0" fontId="2" fillId="0" borderId="0" xfId="0" applyFont="1" applyAlignment="1">
      <alignment horizontal="center" vertical="center"/>
    </xf>
    <xf numFmtId="166" fontId="1" fillId="0" borderId="1" xfId="0" applyNumberFormat="1" applyFont="1" applyBorder="1" applyAlignment="1">
      <alignment horizontal="center"/>
    </xf>
    <xf numFmtId="166" fontId="3" fillId="0" borderId="1" xfId="0" applyNumberFormat="1" applyFont="1" applyBorder="1" applyAlignment="1">
      <alignment horizontal="center"/>
    </xf>
    <xf numFmtId="0" fontId="13" fillId="0" borderId="0" xfId="0" applyFont="1" applyAlignment="1">
      <alignment horizontal="center" vertical="center"/>
    </xf>
    <xf numFmtId="1" fontId="13" fillId="0" borderId="1" xfId="0" applyNumberFormat="1" applyFont="1" applyBorder="1" applyAlignment="1">
      <alignment horizontal="center" vertical="center"/>
    </xf>
    <xf numFmtId="4" fontId="13" fillId="0" borderId="1" xfId="0" applyNumberFormat="1" applyFont="1" applyBorder="1" applyAlignment="1">
      <alignment horizontal="right" vertical="center"/>
    </xf>
    <xf numFmtId="4" fontId="9" fillId="0" borderId="1" xfId="0" applyNumberFormat="1" applyFont="1" applyBorder="1" applyAlignment="1">
      <alignment horizontal="center" vertical="center"/>
    </xf>
    <xf numFmtId="49" fontId="22" fillId="0" borderId="1" xfId="0" applyNumberFormat="1" applyFont="1" applyBorder="1" applyAlignment="1">
      <alignment horizontal="center" vertical="center"/>
    </xf>
    <xf numFmtId="1" fontId="22" fillId="0" borderId="1" xfId="0" applyNumberFormat="1" applyFont="1" applyBorder="1" applyAlignment="1">
      <alignment horizontal="center" vertical="center"/>
    </xf>
    <xf numFmtId="0" fontId="22" fillId="0" borderId="1" xfId="0" applyFont="1" applyBorder="1" applyAlignment="1">
      <alignment horizontal="center" vertical="center"/>
    </xf>
    <xf numFmtId="4" fontId="22" fillId="0" borderId="1" xfId="0" applyNumberFormat="1" applyFont="1" applyBorder="1" applyAlignment="1">
      <alignment horizontal="center" vertical="center"/>
    </xf>
    <xf numFmtId="0" fontId="57" fillId="0" borderId="1" xfId="0" applyFont="1" applyBorder="1" applyAlignment="1">
      <alignment horizontal="center" vertical="center"/>
    </xf>
    <xf numFmtId="4" fontId="9" fillId="0" borderId="1" xfId="0" applyNumberFormat="1" applyFont="1" applyBorder="1" applyAlignment="1">
      <alignment horizontal="right" vertical="center"/>
    </xf>
    <xf numFmtId="0" fontId="23" fillId="0" borderId="1" xfId="0" applyFont="1" applyBorder="1" applyAlignment="1">
      <alignment horizontal="right" vertical="center"/>
    </xf>
    <xf numFmtId="4" fontId="23" fillId="0" borderId="1" xfId="0" applyNumberFormat="1" applyFont="1" applyBorder="1" applyAlignment="1">
      <alignment horizontal="right" vertical="center"/>
    </xf>
    <xf numFmtId="4" fontId="18" fillId="0" borderId="1" xfId="0" applyNumberFormat="1" applyFont="1" applyBorder="1" applyAlignment="1">
      <alignment horizontal="right" vertical="center"/>
    </xf>
    <xf numFmtId="49" fontId="9" fillId="0" borderId="1" xfId="0" applyNumberFormat="1" applyFont="1" applyBorder="1"/>
    <xf numFmtId="0" fontId="9" fillId="0" borderId="1" xfId="0" applyFont="1" applyBorder="1" applyAlignment="1">
      <alignment horizontal="center" vertical="center"/>
    </xf>
    <xf numFmtId="0" fontId="13" fillId="0" borderId="1" xfId="0" applyFont="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xf>
    <xf numFmtId="0" fontId="1" fillId="0" borderId="1" xfId="0" applyFont="1" applyBorder="1" applyAlignment="1">
      <alignment horizontal="center" vertical="center" wrapText="1"/>
    </xf>
    <xf numFmtId="0" fontId="1" fillId="0" borderId="1" xfId="0" applyFont="1" applyBorder="1" applyAlignment="1">
      <alignment horizontal="center" vertical="center" textRotation="90"/>
    </xf>
    <xf numFmtId="0" fontId="1" fillId="0" borderId="0" xfId="0" applyFont="1" applyAlignment="1">
      <alignment horizontal="left" vertical="center" wrapText="1"/>
    </xf>
    <xf numFmtId="166" fontId="4" fillId="0" borderId="1" xfId="0" applyNumberFormat="1" applyFont="1" applyFill="1" applyBorder="1" applyAlignment="1">
      <alignment horizontal="center" vertical="center"/>
    </xf>
    <xf numFmtId="166" fontId="1" fillId="0" borderId="1" xfId="0" applyNumberFormat="1" applyFont="1" applyFill="1" applyBorder="1" applyAlignment="1">
      <alignment horizontal="center" vertical="center"/>
    </xf>
    <xf numFmtId="166" fontId="3" fillId="0" borderId="1" xfId="0" applyNumberFormat="1"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center"/>
    </xf>
    <xf numFmtId="166" fontId="9" fillId="0" borderId="1" xfId="0" applyNumberFormat="1" applyFont="1" applyBorder="1" applyAlignment="1">
      <alignment horizontal="center"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18" fillId="0" borderId="1" xfId="0" applyFont="1" applyBorder="1" applyAlignment="1">
      <alignment horizontal="center" vertical="center"/>
    </xf>
    <xf numFmtId="166" fontId="3" fillId="0" borderId="1" xfId="0" applyNumberFormat="1" applyFont="1" applyBorder="1" applyAlignment="1">
      <alignment horizontal="center"/>
    </xf>
    <xf numFmtId="0" fontId="7" fillId="0" borderId="1" xfId="0" applyFont="1" applyBorder="1" applyAlignment="1">
      <alignment horizontal="center" vertical="center"/>
    </xf>
    <xf numFmtId="4" fontId="13" fillId="0" borderId="1" xfId="0" applyNumberFormat="1" applyFont="1" applyBorder="1" applyAlignment="1">
      <alignment horizontal="right"/>
    </xf>
    <xf numFmtId="166" fontId="7" fillId="0" borderId="1" xfId="0" applyNumberFormat="1" applyFont="1" applyBorder="1" applyAlignment="1">
      <alignment horizontal="center"/>
    </xf>
    <xf numFmtId="166" fontId="18" fillId="0" borderId="1" xfId="0" applyNumberFormat="1" applyFont="1" applyBorder="1" applyAlignment="1">
      <alignment horizontal="center"/>
    </xf>
    <xf numFmtId="166" fontId="3" fillId="0" borderId="1" xfId="0" applyNumberFormat="1" applyFont="1" applyBorder="1" applyAlignment="1"/>
    <xf numFmtId="166" fontId="1" fillId="0" borderId="1" xfId="0" applyNumberFormat="1" applyFont="1" applyBorder="1" applyAlignment="1"/>
    <xf numFmtId="166" fontId="7" fillId="0" borderId="1" xfId="0" applyNumberFormat="1" applyFont="1" applyBorder="1" applyAlignment="1"/>
    <xf numFmtId="0" fontId="3" fillId="0" borderId="1" xfId="0" applyFont="1" applyBorder="1" applyAlignment="1">
      <alignment wrapText="1"/>
    </xf>
    <xf numFmtId="166" fontId="3" fillId="0" borderId="1" xfId="0" applyNumberFormat="1" applyFont="1" applyBorder="1" applyAlignment="1">
      <alignment wrapText="1"/>
    </xf>
    <xf numFmtId="166" fontId="1" fillId="0" borderId="1" xfId="0" applyNumberFormat="1" applyFont="1" applyBorder="1" applyAlignment="1">
      <alignment wrapText="1"/>
    </xf>
    <xf numFmtId="166" fontId="1" fillId="0" borderId="1" xfId="0" applyNumberFormat="1" applyFont="1" applyBorder="1" applyAlignment="1">
      <alignment horizontal="center" wrapText="1"/>
    </xf>
    <xf numFmtId="166" fontId="3" fillId="0" borderId="1" xfId="0" applyNumberFormat="1" applyFont="1" applyBorder="1" applyAlignment="1">
      <alignment horizontal="center" wrapText="1"/>
    </xf>
    <xf numFmtId="166" fontId="5" fillId="0" borderId="1" xfId="0" applyNumberFormat="1" applyFont="1" applyBorder="1" applyAlignment="1">
      <alignment horizontal="center"/>
    </xf>
    <xf numFmtId="4" fontId="7" fillId="0" borderId="1" xfId="0" applyNumberFormat="1" applyFont="1" applyBorder="1" applyAlignment="1">
      <alignment horizontal="center" vertical="center"/>
    </xf>
    <xf numFmtId="4" fontId="7" fillId="0" borderId="1" xfId="0" applyNumberFormat="1" applyFont="1" applyBorder="1" applyAlignment="1">
      <alignment horizontal="right" vertical="center"/>
    </xf>
    <xf numFmtId="49" fontId="7" fillId="0" borderId="1" xfId="0" applyNumberFormat="1" applyFont="1" applyBorder="1" applyAlignment="1">
      <alignment horizontal="center" vertical="center"/>
    </xf>
    <xf numFmtId="2" fontId="22" fillId="0" borderId="1" xfId="0" applyNumberFormat="1" applyFont="1" applyBorder="1" applyAlignment="1">
      <alignment horizontal="center" vertical="center"/>
    </xf>
    <xf numFmtId="2" fontId="13" fillId="0" borderId="1" xfId="0" applyNumberFormat="1" applyFont="1" applyBorder="1" applyAlignment="1">
      <alignment horizontal="center" vertical="center"/>
    </xf>
    <xf numFmtId="0" fontId="9" fillId="0" borderId="1" xfId="0" applyFont="1" applyBorder="1" applyAlignment="1">
      <alignment wrapText="1"/>
    </xf>
    <xf numFmtId="0" fontId="9" fillId="0" borderId="1" xfId="0" applyFont="1" applyBorder="1" applyAlignment="1">
      <alignment horizontal="center" wrapText="1"/>
    </xf>
    <xf numFmtId="2" fontId="9" fillId="0" borderId="1" xfId="0" applyNumberFormat="1" applyFont="1" applyBorder="1" applyAlignment="1">
      <alignment horizontal="center" wrapText="1"/>
    </xf>
    <xf numFmtId="166" fontId="9" fillId="0" borderId="1" xfId="0" applyNumberFormat="1" applyFont="1" applyBorder="1" applyAlignment="1">
      <alignment horizontal="right"/>
    </xf>
    <xf numFmtId="166" fontId="9" fillId="0" borderId="1" xfId="0" applyNumberFormat="1" applyFont="1" applyBorder="1"/>
    <xf numFmtId="166" fontId="23" fillId="0" borderId="1" xfId="0" applyNumberFormat="1" applyFont="1" applyBorder="1" applyAlignment="1">
      <alignment horizontal="right" vertical="center"/>
    </xf>
    <xf numFmtId="166" fontId="9" fillId="0" borderId="1" xfId="0" applyNumberFormat="1" applyFont="1" applyBorder="1" applyAlignment="1">
      <alignment horizontal="center" wrapText="1"/>
    </xf>
    <xf numFmtId="166" fontId="9" fillId="0" borderId="1" xfId="0" applyNumberFormat="1" applyFont="1" applyBorder="1" applyAlignment="1">
      <alignment horizontal="right" wrapText="1"/>
    </xf>
    <xf numFmtId="166" fontId="9" fillId="0" borderId="1" xfId="0" applyNumberFormat="1" applyFont="1" applyBorder="1" applyAlignment="1">
      <alignment wrapText="1"/>
    </xf>
    <xf numFmtId="1" fontId="9" fillId="0" borderId="1" xfId="0" applyNumberFormat="1" applyFont="1" applyBorder="1" applyAlignment="1">
      <alignment horizontal="center" wrapText="1"/>
    </xf>
    <xf numFmtId="0" fontId="2" fillId="0" borderId="0" xfId="0" applyFont="1" applyFill="1" applyAlignment="1">
      <alignment horizontal="center" vertical="center"/>
    </xf>
    <xf numFmtId="0" fontId="1" fillId="0" borderId="0" xfId="0" applyFont="1" applyFill="1" applyAlignment="1">
      <alignment horizontal="center" vertical="center"/>
    </xf>
    <xf numFmtId="49" fontId="1" fillId="0" borderId="1" xfId="0" applyNumberFormat="1" applyFont="1" applyFill="1" applyBorder="1" applyAlignment="1">
      <alignment horizontal="center" vertical="center"/>
    </xf>
    <xf numFmtId="0" fontId="1" fillId="0" borderId="0" xfId="0" applyFont="1" applyFill="1" applyBorder="1" applyAlignment="1">
      <alignment horizontal="left" vertical="center"/>
    </xf>
    <xf numFmtId="0" fontId="1" fillId="0" borderId="1" xfId="0" applyFont="1" applyFill="1" applyBorder="1" applyAlignment="1">
      <alignment horizontal="center" vertical="top"/>
    </xf>
    <xf numFmtId="0" fontId="48" fillId="0" borderId="1" xfId="0" applyFont="1" applyFill="1" applyBorder="1" applyAlignment="1">
      <alignment horizontal="center" vertical="center"/>
    </xf>
    <xf numFmtId="0" fontId="48" fillId="0" borderId="5" xfId="0" applyFont="1" applyFill="1" applyBorder="1" applyAlignment="1">
      <alignment vertical="center"/>
    </xf>
    <xf numFmtId="0" fontId="7" fillId="0" borderId="5" xfId="0" applyFont="1" applyFill="1" applyBorder="1" applyAlignment="1">
      <alignment vertical="center"/>
    </xf>
    <xf numFmtId="0" fontId="4" fillId="0" borderId="1" xfId="0" applyFont="1" applyFill="1" applyBorder="1"/>
    <xf numFmtId="0" fontId="25" fillId="0" borderId="1" xfId="0" applyFont="1" applyFill="1" applyBorder="1" applyAlignment="1">
      <alignment horizontal="center" vertical="center"/>
    </xf>
    <xf numFmtId="0" fontId="25" fillId="0" borderId="5" xfId="0" applyFont="1" applyFill="1" applyBorder="1" applyAlignment="1">
      <alignment vertical="center"/>
    </xf>
    <xf numFmtId="49" fontId="1" fillId="0" borderId="1" xfId="0" applyNumberFormat="1" applyFont="1" applyFill="1" applyBorder="1"/>
    <xf numFmtId="49" fontId="3" fillId="0" borderId="1" xfId="0" applyNumberFormat="1" applyFont="1" applyFill="1" applyBorder="1" applyAlignment="1">
      <alignment horizontal="center" vertical="center"/>
    </xf>
    <xf numFmtId="166" fontId="48" fillId="0" borderId="1" xfId="0" applyNumberFormat="1" applyFont="1" applyFill="1" applyBorder="1" applyAlignment="1">
      <alignment horizontal="center" vertical="center"/>
    </xf>
    <xf numFmtId="0" fontId="18" fillId="0" borderId="1" xfId="0" applyFont="1" applyFill="1" applyBorder="1" applyAlignment="1">
      <alignment horizontal="center" vertical="center"/>
    </xf>
    <xf numFmtId="166" fontId="18" fillId="0" borderId="1" xfId="0" applyNumberFormat="1" applyFont="1" applyFill="1" applyBorder="1" applyAlignment="1">
      <alignment horizontal="center" vertical="center"/>
    </xf>
    <xf numFmtId="0" fontId="1" fillId="0" borderId="1" xfId="0" applyFont="1" applyBorder="1" applyAlignment="1">
      <alignment horizontal="center" vertical="center"/>
    </xf>
    <xf numFmtId="166" fontId="1" fillId="0" borderId="1" xfId="0" applyNumberFormat="1" applyFont="1" applyBorder="1" applyAlignment="1">
      <alignment horizontal="center" vertical="center"/>
    </xf>
    <xf numFmtId="0" fontId="1" fillId="0" borderId="5" xfId="0" applyFont="1" applyBorder="1" applyAlignment="1">
      <alignment horizontal="center"/>
    </xf>
    <xf numFmtId="0" fontId="1" fillId="0" borderId="4" xfId="0" applyFont="1" applyBorder="1" applyAlignment="1">
      <alignment horizontal="center"/>
    </xf>
    <xf numFmtId="0" fontId="1" fillId="0" borderId="1" xfId="0" applyFont="1" applyBorder="1" applyAlignment="1">
      <alignment horizontal="center"/>
    </xf>
    <xf numFmtId="0" fontId="3" fillId="0" borderId="5" xfId="0" applyFont="1" applyBorder="1" applyAlignment="1">
      <alignment horizontal="center"/>
    </xf>
    <xf numFmtId="0" fontId="3" fillId="0" borderId="4" xfId="0" applyFont="1" applyBorder="1" applyAlignment="1">
      <alignment horizontal="center"/>
    </xf>
    <xf numFmtId="0" fontId="1" fillId="0" borderId="5" xfId="0" applyFont="1" applyBorder="1" applyAlignment="1">
      <alignment horizontal="left" vertical="top"/>
    </xf>
    <xf numFmtId="0" fontId="1" fillId="0" borderId="4" xfId="0" applyFont="1" applyBorder="1" applyAlignment="1">
      <alignment horizontal="left" vertical="top"/>
    </xf>
    <xf numFmtId="166" fontId="3" fillId="0" borderId="1" xfId="0" applyNumberFormat="1" applyFont="1" applyBorder="1" applyAlignment="1">
      <alignment horizontal="center" vertical="center"/>
    </xf>
    <xf numFmtId="0" fontId="3" fillId="0" borderId="1" xfId="0" applyFont="1" applyBorder="1" applyAlignment="1">
      <alignment horizontal="center"/>
    </xf>
    <xf numFmtId="0" fontId="5" fillId="0" borderId="1" xfId="0" applyFont="1" applyBorder="1" applyAlignment="1">
      <alignment horizontal="center" vertical="center"/>
    </xf>
    <xf numFmtId="171" fontId="1" fillId="0" borderId="1" xfId="0" applyNumberFormat="1" applyFont="1" applyFill="1" applyBorder="1" applyAlignment="1">
      <alignment horizontal="center" vertical="center"/>
    </xf>
    <xf numFmtId="171" fontId="3" fillId="0" borderId="1" xfId="0" applyNumberFormat="1" applyFont="1" applyFill="1" applyBorder="1" applyAlignment="1">
      <alignment horizontal="center" vertical="center"/>
    </xf>
    <xf numFmtId="171" fontId="1" fillId="0" borderId="1" xfId="0" applyNumberFormat="1" applyFont="1" applyBorder="1" applyAlignment="1">
      <alignment horizontal="center"/>
    </xf>
    <xf numFmtId="171" fontId="3" fillId="0" borderId="1" xfId="0" applyNumberFormat="1" applyFont="1" applyBorder="1" applyAlignment="1">
      <alignment horizontal="center"/>
    </xf>
    <xf numFmtId="171" fontId="1" fillId="0" borderId="1" xfId="0" applyNumberFormat="1" applyFont="1" applyBorder="1" applyAlignment="1">
      <alignment horizontal="center" vertical="center"/>
    </xf>
    <xf numFmtId="0" fontId="18" fillId="0" borderId="1" xfId="0" applyFont="1" applyBorder="1" applyAlignment="1">
      <alignment wrapText="1"/>
    </xf>
    <xf numFmtId="0" fontId="5" fillId="0" borderId="1" xfId="0" applyFont="1" applyFill="1" applyBorder="1" applyAlignment="1">
      <alignment horizontal="center" vertical="center"/>
    </xf>
    <xf numFmtId="171" fontId="5" fillId="0" borderId="1" xfId="0" applyNumberFormat="1" applyFont="1" applyFill="1" applyBorder="1" applyAlignment="1">
      <alignment horizontal="center" vertical="center"/>
    </xf>
    <xf numFmtId="171" fontId="7" fillId="0" borderId="1" xfId="0" applyNumberFormat="1" applyFont="1" applyBorder="1" applyAlignment="1">
      <alignment horizontal="center" vertical="center"/>
    </xf>
    <xf numFmtId="0" fontId="9" fillId="0" borderId="1" xfId="0" applyFont="1" applyBorder="1" applyAlignment="1">
      <alignment horizontal="center" vertical="center"/>
    </xf>
    <xf numFmtId="0" fontId="13" fillId="0" borderId="1" xfId="0" applyFont="1" applyBorder="1" applyAlignment="1">
      <alignment horizontal="center" vertical="center"/>
    </xf>
    <xf numFmtId="0" fontId="9" fillId="0" borderId="1" xfId="0" applyFont="1" applyBorder="1" applyAlignment="1">
      <alignment horizontal="center" vertical="center" wrapText="1"/>
    </xf>
    <xf numFmtId="0" fontId="1" fillId="0" borderId="1" xfId="0" applyFont="1" applyBorder="1" applyAlignment="1">
      <alignment horizontal="center"/>
    </xf>
    <xf numFmtId="49" fontId="1" fillId="0" borderId="1" xfId="0" applyNumberFormat="1" applyFont="1" applyBorder="1" applyAlignment="1">
      <alignment horizontal="center"/>
    </xf>
    <xf numFmtId="49" fontId="1" fillId="0" borderId="1" xfId="0" applyNumberFormat="1" applyFont="1" applyBorder="1" applyAlignment="1"/>
    <xf numFmtId="0" fontId="1" fillId="0" borderId="1" xfId="0" applyFont="1" applyBorder="1" applyAlignment="1">
      <alignment horizontal="center" vertical="center"/>
    </xf>
    <xf numFmtId="171" fontId="1" fillId="0" borderId="5" xfId="0" applyNumberFormat="1" applyFont="1" applyFill="1" applyBorder="1" applyAlignment="1">
      <alignment horizontal="center" vertical="center"/>
    </xf>
    <xf numFmtId="171" fontId="1" fillId="0" borderId="4" xfId="0" applyNumberFormat="1" applyFont="1" applyFill="1" applyBorder="1" applyAlignment="1">
      <alignment horizontal="center" vertical="center"/>
    </xf>
    <xf numFmtId="171" fontId="3" fillId="0" borderId="5" xfId="0" applyNumberFormat="1" applyFont="1" applyFill="1" applyBorder="1" applyAlignment="1">
      <alignment horizontal="center" vertical="center"/>
    </xf>
    <xf numFmtId="171" fontId="3" fillId="0" borderId="4" xfId="0" applyNumberFormat="1" applyFont="1" applyFill="1" applyBorder="1" applyAlignment="1">
      <alignment horizontal="center" vertical="center"/>
    </xf>
    <xf numFmtId="171" fontId="1" fillId="0" borderId="1" xfId="0" applyNumberFormat="1" applyFont="1" applyFill="1" applyBorder="1" applyAlignment="1">
      <alignment horizontal="center" vertical="center"/>
    </xf>
    <xf numFmtId="171" fontId="3" fillId="0" borderId="1" xfId="0" applyNumberFormat="1" applyFont="1" applyFill="1" applyBorder="1" applyAlignment="1">
      <alignment horizontal="center" vertical="center"/>
    </xf>
    <xf numFmtId="171" fontId="1" fillId="0" borderId="1" xfId="0" applyNumberFormat="1" applyFont="1" applyBorder="1" applyAlignment="1">
      <alignment horizontal="center" vertical="center"/>
    </xf>
    <xf numFmtId="0" fontId="1" fillId="0" borderId="1" xfId="0" applyFont="1" applyBorder="1" applyAlignment="1">
      <alignment wrapText="1"/>
    </xf>
    <xf numFmtId="0" fontId="9" fillId="0" borderId="1" xfId="0" applyFont="1" applyBorder="1" applyAlignment="1">
      <alignment horizontal="center" vertical="center"/>
    </xf>
    <xf numFmtId="0" fontId="13" fillId="0" borderId="1" xfId="0" applyFont="1" applyBorder="1" applyAlignment="1">
      <alignment horizontal="center" vertical="center"/>
    </xf>
    <xf numFmtId="0" fontId="9" fillId="0" borderId="1" xfId="0" applyFont="1" applyBorder="1" applyAlignment="1">
      <alignment horizontal="center" vertical="center" wrapText="1"/>
    </xf>
    <xf numFmtId="0" fontId="1" fillId="0" borderId="5" xfId="0" applyFont="1" applyBorder="1" applyAlignment="1">
      <alignment horizontal="center"/>
    </xf>
    <xf numFmtId="0" fontId="1" fillId="0" borderId="4" xfId="0" applyFont="1" applyBorder="1" applyAlignment="1">
      <alignment horizontal="center"/>
    </xf>
    <xf numFmtId="0" fontId="1" fillId="0" borderId="1" xfId="0" applyFont="1" applyBorder="1" applyAlignment="1">
      <alignment horizontal="center" vertical="center"/>
    </xf>
    <xf numFmtId="0" fontId="1" fillId="0" borderId="5" xfId="0" applyFont="1" applyBorder="1" applyAlignment="1">
      <alignment vertical="center"/>
    </xf>
    <xf numFmtId="0" fontId="1" fillId="0" borderId="1" xfId="0" applyFont="1" applyBorder="1" applyAlignment="1">
      <alignment vertical="center"/>
    </xf>
    <xf numFmtId="166" fontId="1" fillId="0" borderId="1" xfId="0" applyNumberFormat="1" applyFont="1" applyBorder="1" applyAlignment="1">
      <alignment horizontal="center"/>
    </xf>
    <xf numFmtId="0" fontId="4" fillId="0" borderId="5" xfId="0" applyFont="1" applyBorder="1" applyAlignment="1">
      <alignment vertical="center"/>
    </xf>
    <xf numFmtId="0" fontId="4" fillId="0" borderId="1" xfId="0" applyFont="1" applyBorder="1" applyAlignment="1">
      <alignment vertical="center"/>
    </xf>
    <xf numFmtId="0" fontId="1" fillId="0" borderId="1" xfId="0" applyFont="1" applyFill="1" applyBorder="1" applyAlignment="1">
      <alignment horizontal="center" vertical="center"/>
    </xf>
    <xf numFmtId="166"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1" fillId="0" borderId="1" xfId="0" applyFont="1" applyFill="1" applyBorder="1" applyAlignment="1">
      <alignment horizontal="center"/>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xf>
    <xf numFmtId="0" fontId="1" fillId="0" borderId="1" xfId="0" applyFont="1" applyFill="1" applyBorder="1" applyAlignment="1">
      <alignment horizontal="center" vertical="center" textRotation="90"/>
    </xf>
    <xf numFmtId="0" fontId="3" fillId="0" borderId="1" xfId="0" applyFont="1" applyFill="1" applyBorder="1" applyAlignment="1">
      <alignment horizontal="center" vertical="center"/>
    </xf>
    <xf numFmtId="0" fontId="3" fillId="0" borderId="1" xfId="0" applyFont="1" applyFill="1" applyBorder="1" applyAlignment="1">
      <alignment horizontal="center"/>
    </xf>
    <xf numFmtId="0" fontId="1" fillId="0" borderId="4" xfId="0" applyFont="1" applyFill="1" applyBorder="1" applyAlignment="1">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1" fillId="0" borderId="1" xfId="0" applyFont="1" applyFill="1" applyBorder="1" applyAlignment="1">
      <alignment vertical="center"/>
    </xf>
    <xf numFmtId="166" fontId="1" fillId="0" borderId="1" xfId="0" applyNumberFormat="1" applyFont="1" applyFill="1" applyBorder="1" applyAlignment="1">
      <alignment horizontal="center" vertical="center"/>
    </xf>
    <xf numFmtId="166" fontId="5" fillId="0" borderId="1" xfId="0" applyNumberFormat="1" applyFont="1" applyFill="1" applyBorder="1" applyAlignment="1">
      <alignment horizontal="center" vertical="center"/>
    </xf>
    <xf numFmtId="166" fontId="3" fillId="0" borderId="1" xfId="0" applyNumberFormat="1" applyFont="1" applyFill="1" applyBorder="1" applyAlignment="1">
      <alignment horizontal="center" vertical="center"/>
    </xf>
    <xf numFmtId="166" fontId="1" fillId="0" borderId="1" xfId="0" applyNumberFormat="1" applyFont="1" applyFill="1" applyBorder="1" applyAlignment="1">
      <alignment horizontal="center"/>
    </xf>
    <xf numFmtId="0" fontId="1" fillId="0" borderId="5" xfId="0" applyFont="1" applyBorder="1" applyAlignment="1">
      <alignment horizontal="center" vertical="center"/>
    </xf>
    <xf numFmtId="0" fontId="1" fillId="0" borderId="4" xfId="0" applyFont="1" applyBorder="1" applyAlignment="1">
      <alignment horizontal="center" vertical="center"/>
    </xf>
    <xf numFmtId="0" fontId="1" fillId="0" borderId="1" xfId="0" applyFont="1" applyBorder="1" applyAlignment="1">
      <alignment horizontal="center" vertical="center"/>
    </xf>
    <xf numFmtId="0" fontId="3" fillId="0" borderId="1" xfId="0" applyFont="1" applyBorder="1" applyAlignment="1">
      <alignment horizontal="center" vertical="center"/>
    </xf>
    <xf numFmtId="166" fontId="9" fillId="0" borderId="5" xfId="0" applyNumberFormat="1" applyFont="1" applyBorder="1" applyAlignment="1">
      <alignment horizontal="center" vertical="center"/>
    </xf>
    <xf numFmtId="166" fontId="9" fillId="0" borderId="4" xfId="0" applyNumberFormat="1" applyFont="1" applyBorder="1" applyAlignment="1">
      <alignment horizontal="center" vertical="center"/>
    </xf>
    <xf numFmtId="49" fontId="13" fillId="0" borderId="1" xfId="0" applyNumberFormat="1" applyFont="1" applyBorder="1" applyAlignment="1">
      <alignment vertical="center"/>
    </xf>
    <xf numFmtId="49" fontId="9" fillId="0" borderId="1" xfId="0" applyNumberFormat="1" applyFont="1" applyBorder="1" applyAlignment="1">
      <alignment vertical="center"/>
    </xf>
    <xf numFmtId="2" fontId="1" fillId="0" borderId="1" xfId="0" applyNumberFormat="1" applyFont="1" applyFill="1" applyBorder="1" applyAlignment="1">
      <alignment horizontal="center" vertical="center"/>
    </xf>
    <xf numFmtId="166" fontId="3" fillId="0" borderId="1" xfId="0" applyNumberFormat="1" applyFont="1" applyFill="1" applyBorder="1" applyAlignment="1">
      <alignment horizontal="center"/>
    </xf>
    <xf numFmtId="0" fontId="1" fillId="0" borderId="1" xfId="0" applyFont="1" applyFill="1" applyBorder="1" applyAlignment="1"/>
    <xf numFmtId="49" fontId="3" fillId="0" borderId="1" xfId="0" applyNumberFormat="1" applyFont="1" applyFill="1" applyBorder="1"/>
    <xf numFmtId="0" fontId="3" fillId="0" borderId="1" xfId="0" applyFont="1" applyFill="1" applyBorder="1" applyAlignment="1">
      <alignment vertical="center"/>
    </xf>
    <xf numFmtId="0" fontId="3" fillId="0" borderId="4" xfId="0" applyFont="1" applyFill="1" applyBorder="1" applyAlignment="1">
      <alignment vertical="center"/>
    </xf>
    <xf numFmtId="0" fontId="4" fillId="0" borderId="0" xfId="0" applyFont="1" applyFill="1"/>
    <xf numFmtId="0" fontId="4" fillId="0" borderId="1" xfId="0" applyFont="1" applyFill="1" applyBorder="1" applyAlignment="1">
      <alignment vertical="center"/>
    </xf>
    <xf numFmtId="0" fontId="4" fillId="0" borderId="4" xfId="0" applyFont="1" applyFill="1" applyBorder="1" applyAlignment="1">
      <alignment vertical="center"/>
    </xf>
    <xf numFmtId="166" fontId="4" fillId="0" borderId="1" xfId="0" applyNumberFormat="1" applyFont="1" applyFill="1" applyBorder="1" applyAlignment="1">
      <alignment vertical="center"/>
    </xf>
    <xf numFmtId="166" fontId="4" fillId="0" borderId="4" xfId="0" applyNumberFormat="1" applyFont="1" applyFill="1" applyBorder="1" applyAlignment="1">
      <alignment vertical="center"/>
    </xf>
    <xf numFmtId="2" fontId="4" fillId="0" borderId="1" xfId="0" applyNumberFormat="1" applyFont="1" applyFill="1" applyBorder="1" applyAlignment="1">
      <alignment horizontal="center" vertical="center"/>
    </xf>
    <xf numFmtId="0" fontId="1" fillId="0" borderId="1" xfId="0" applyFont="1" applyFill="1" applyBorder="1" applyAlignment="1">
      <alignment textRotation="90" wrapText="1"/>
    </xf>
    <xf numFmtId="0" fontId="1" fillId="0" borderId="0" xfId="0" applyFont="1" applyFill="1" applyAlignment="1">
      <alignment horizontal="left" vertical="center"/>
    </xf>
    <xf numFmtId="0" fontId="1" fillId="0" borderId="1" xfId="0" applyFont="1" applyBorder="1" applyAlignment="1">
      <alignment horizontal="center"/>
    </xf>
    <xf numFmtId="0" fontId="1" fillId="0" borderId="5" xfId="0" applyFont="1" applyBorder="1" applyAlignment="1">
      <alignment vertical="center"/>
    </xf>
    <xf numFmtId="0" fontId="1" fillId="0" borderId="1" xfId="0" applyFont="1" applyBorder="1" applyAlignment="1">
      <alignment vertical="center"/>
    </xf>
    <xf numFmtId="0" fontId="3" fillId="0" borderId="1" xfId="0" applyFont="1" applyBorder="1" applyAlignment="1">
      <alignment horizontal="center"/>
    </xf>
    <xf numFmtId="0" fontId="4" fillId="0" borderId="1" xfId="0" applyFont="1" applyBorder="1" applyAlignment="1">
      <alignment vertical="center"/>
    </xf>
    <xf numFmtId="0" fontId="4" fillId="0" borderId="5" xfId="0" applyFont="1" applyBorder="1" applyAlignment="1">
      <alignment vertical="center"/>
    </xf>
    <xf numFmtId="0" fontId="1" fillId="0" borderId="1" xfId="0" applyFont="1" applyBorder="1" applyAlignment="1">
      <alignment horizontal="center" vertical="center"/>
    </xf>
    <xf numFmtId="166" fontId="1" fillId="0" borderId="1" xfId="0" applyNumberFormat="1" applyFont="1" applyBorder="1" applyAlignment="1">
      <alignment horizontal="center" vertical="center"/>
    </xf>
    <xf numFmtId="0" fontId="3" fillId="0" borderId="1" xfId="0" applyFont="1" applyBorder="1" applyAlignment="1">
      <alignment horizontal="center" vertical="center"/>
    </xf>
    <xf numFmtId="166" fontId="3" fillId="0" borderId="1" xfId="0" applyNumberFormat="1" applyFont="1" applyBorder="1" applyAlignment="1">
      <alignment horizontal="center" vertical="center"/>
    </xf>
    <xf numFmtId="0" fontId="1" fillId="0" borderId="1" xfId="0" applyFont="1" applyBorder="1" applyAlignment="1">
      <alignment horizontal="center" vertical="center" wrapText="1"/>
    </xf>
    <xf numFmtId="0" fontId="9" fillId="2" borderId="0" xfId="0" applyFont="1" applyFill="1" applyBorder="1" applyAlignment="1">
      <alignment horizontal="left" vertical="center"/>
    </xf>
    <xf numFmtId="0" fontId="9" fillId="2" borderId="0" xfId="0" applyFont="1" applyFill="1" applyAlignment="1">
      <alignment horizontal="left" vertical="center" wrapText="1"/>
    </xf>
    <xf numFmtId="0" fontId="9" fillId="2" borderId="5"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0" xfId="0" applyFont="1" applyFill="1" applyBorder="1" applyAlignment="1">
      <alignment horizontal="center" vertical="center"/>
    </xf>
    <xf numFmtId="0" fontId="9" fillId="2" borderId="1" xfId="0" applyFont="1" applyFill="1" applyBorder="1" applyAlignment="1">
      <alignment horizontal="center" vertical="center" wrapText="1"/>
    </xf>
    <xf numFmtId="0" fontId="23" fillId="2" borderId="1" xfId="0" applyFont="1" applyFill="1" applyBorder="1" applyAlignment="1">
      <alignment horizontal="center" vertical="center"/>
    </xf>
    <xf numFmtId="0" fontId="9" fillId="2" borderId="1" xfId="0" applyFont="1" applyFill="1" applyBorder="1" applyAlignment="1">
      <alignment horizontal="center" vertical="center" textRotation="90"/>
    </xf>
    <xf numFmtId="0" fontId="13" fillId="2" borderId="1" xfId="0" applyFont="1" applyFill="1" applyBorder="1" applyAlignment="1">
      <alignment horizontal="center" vertical="center"/>
    </xf>
    <xf numFmtId="0" fontId="9" fillId="2" borderId="0" xfId="0" applyFont="1" applyFill="1" applyAlignment="1">
      <alignment horizontal="center" vertical="center"/>
    </xf>
    <xf numFmtId="0" fontId="24" fillId="2" borderId="0" xfId="0" applyFont="1" applyFill="1" applyAlignment="1">
      <alignment horizontal="center" vertical="center"/>
    </xf>
    <xf numFmtId="166" fontId="1" fillId="0" borderId="1" xfId="0" applyNumberFormat="1" applyFont="1" applyBorder="1" applyAlignment="1">
      <alignment horizontal="center"/>
    </xf>
    <xf numFmtId="166" fontId="3" fillId="0" borderId="1" xfId="0" applyNumberFormat="1" applyFont="1" applyBorder="1" applyAlignment="1">
      <alignment horizontal="center"/>
    </xf>
    <xf numFmtId="0" fontId="5" fillId="0" borderId="5" xfId="0" applyFont="1" applyBorder="1" applyAlignment="1">
      <alignment vertical="center"/>
    </xf>
    <xf numFmtId="0" fontId="5" fillId="0" borderId="1" xfId="0" applyFont="1" applyBorder="1" applyAlignment="1">
      <alignment vertical="center"/>
    </xf>
    <xf numFmtId="0" fontId="9" fillId="0" borderId="1" xfId="0" applyFont="1" applyBorder="1" applyAlignment="1">
      <alignment horizontal="center" vertical="center"/>
    </xf>
    <xf numFmtId="0" fontId="13" fillId="0" borderId="1" xfId="0" applyFont="1" applyBorder="1" applyAlignment="1">
      <alignment horizontal="center" vertical="center"/>
    </xf>
    <xf numFmtId="0" fontId="9" fillId="0" borderId="1" xfId="0" applyFont="1" applyBorder="1" applyAlignment="1">
      <alignment horizontal="center"/>
    </xf>
    <xf numFmtId="0" fontId="9" fillId="0" borderId="0" xfId="0" applyFont="1" applyAlignment="1">
      <alignment horizontal="center" vertical="center"/>
    </xf>
    <xf numFmtId="0" fontId="24" fillId="0" borderId="0" xfId="0" applyFont="1" applyAlignment="1">
      <alignment horizontal="center" vertical="center"/>
    </xf>
    <xf numFmtId="0" fontId="9" fillId="0" borderId="1" xfId="0" applyFont="1" applyBorder="1" applyAlignment="1">
      <alignment horizontal="left" vertical="center"/>
    </xf>
    <xf numFmtId="0" fontId="9" fillId="0" borderId="1" xfId="0" applyFont="1" applyBorder="1" applyAlignment="1">
      <alignment horizontal="center" vertical="center" wrapText="1"/>
    </xf>
    <xf numFmtId="0" fontId="9" fillId="0" borderId="1" xfId="0" applyFont="1" applyBorder="1" applyAlignment="1">
      <alignment horizontal="center" vertical="center" textRotation="90"/>
    </xf>
    <xf numFmtId="0" fontId="23" fillId="0" borderId="1" xfId="0" applyFont="1" applyBorder="1" applyAlignment="1">
      <alignment horizontal="center" vertical="center"/>
    </xf>
    <xf numFmtId="0" fontId="13" fillId="0" borderId="5" xfId="0" applyFont="1" applyBorder="1" applyAlignment="1">
      <alignment horizontal="left" vertical="center"/>
    </xf>
    <xf numFmtId="0" fontId="13" fillId="0" borderId="4" xfId="0" applyFont="1" applyBorder="1" applyAlignment="1">
      <alignment horizontal="left" vertical="center"/>
    </xf>
    <xf numFmtId="0" fontId="13" fillId="0" borderId="8" xfId="0" applyFont="1" applyBorder="1" applyAlignment="1">
      <alignment horizontal="left" vertical="center"/>
    </xf>
    <xf numFmtId="0" fontId="9" fillId="0" borderId="12" xfId="0" applyFont="1" applyBorder="1" applyAlignment="1">
      <alignment horizontal="left" vertical="center"/>
    </xf>
    <xf numFmtId="0" fontId="9" fillId="0" borderId="0" xfId="0" applyFont="1" applyBorder="1" applyAlignment="1">
      <alignment horizontal="left" vertical="center"/>
    </xf>
    <xf numFmtId="0" fontId="9" fillId="0" borderId="13" xfId="0" applyFont="1" applyBorder="1" applyAlignment="1">
      <alignment horizontal="left" vertical="center"/>
    </xf>
    <xf numFmtId="0" fontId="9" fillId="0" borderId="6" xfId="0" applyFont="1" applyBorder="1" applyAlignment="1">
      <alignment horizontal="left" vertical="center"/>
    </xf>
    <xf numFmtId="0" fontId="9" fillId="0" borderId="14" xfId="0" applyFont="1" applyBorder="1" applyAlignment="1">
      <alignment horizontal="left" vertical="center"/>
    </xf>
    <xf numFmtId="0" fontId="9" fillId="0" borderId="7" xfId="0" applyFont="1" applyBorder="1" applyAlignment="1">
      <alignment horizontal="left" vertical="center"/>
    </xf>
    <xf numFmtId="0" fontId="9" fillId="0" borderId="0" xfId="0" applyFont="1" applyAlignment="1">
      <alignment horizontal="left" vertical="center" wrapText="1"/>
    </xf>
    <xf numFmtId="0" fontId="9" fillId="0" borderId="9" xfId="0" applyFont="1" applyBorder="1" applyAlignment="1">
      <alignment horizontal="left" vertical="center"/>
    </xf>
    <xf numFmtId="0" fontId="9" fillId="0" borderId="10" xfId="0" applyFont="1" applyBorder="1" applyAlignment="1">
      <alignment horizontal="left" vertical="center"/>
    </xf>
    <xf numFmtId="0" fontId="9" fillId="0" borderId="11" xfId="0" applyFont="1" applyBorder="1" applyAlignment="1">
      <alignment horizontal="left" vertical="center"/>
    </xf>
    <xf numFmtId="0" fontId="13" fillId="0" borderId="1" xfId="0" applyFont="1" applyBorder="1" applyAlignment="1">
      <alignment horizontal="center"/>
    </xf>
    <xf numFmtId="49" fontId="7" fillId="0" borderId="1" xfId="0" applyNumberFormat="1" applyFont="1" applyBorder="1" applyAlignment="1">
      <alignment horizontal="center"/>
    </xf>
    <xf numFmtId="0" fontId="9" fillId="2" borderId="0" xfId="0" applyFont="1" applyFill="1" applyBorder="1"/>
    <xf numFmtId="0" fontId="9" fillId="2" borderId="0" xfId="0" applyFont="1" applyFill="1" applyBorder="1" applyAlignment="1">
      <alignment horizontal="center" vertical="center" textRotation="90"/>
    </xf>
    <xf numFmtId="0" fontId="13" fillId="2" borderId="0" xfId="0" applyFont="1" applyFill="1" applyBorder="1" applyAlignment="1">
      <alignment horizontal="left" vertical="center"/>
    </xf>
    <xf numFmtId="166" fontId="9" fillId="26" borderId="0" xfId="0" applyNumberFormat="1" applyFont="1" applyFill="1" applyBorder="1" applyAlignment="1">
      <alignment horizontal="right" vertical="center"/>
    </xf>
    <xf numFmtId="0" fontId="13" fillId="2" borderId="0" xfId="0" applyFont="1" applyFill="1"/>
    <xf numFmtId="166" fontId="13" fillId="26" borderId="0" xfId="0" applyNumberFormat="1" applyFont="1" applyFill="1" applyBorder="1" applyAlignment="1">
      <alignment horizontal="right" vertical="center"/>
    </xf>
    <xf numFmtId="166" fontId="13" fillId="0" borderId="1" xfId="0" applyNumberFormat="1" applyFont="1" applyFill="1" applyBorder="1" applyAlignment="1">
      <alignment horizontal="center"/>
    </xf>
    <xf numFmtId="166" fontId="13" fillId="0" borderId="1" xfId="0" applyNumberFormat="1" applyFont="1" applyFill="1" applyBorder="1" applyAlignment="1">
      <alignment horizontal="center" vertical="center"/>
    </xf>
    <xf numFmtId="166" fontId="9" fillId="26" borderId="0" xfId="0" applyNumberFormat="1" applyFont="1" applyFill="1" applyBorder="1" applyAlignment="1"/>
    <xf numFmtId="166" fontId="13" fillId="26" borderId="0" xfId="0" applyNumberFormat="1" applyFont="1" applyFill="1" applyBorder="1" applyAlignment="1">
      <alignment vertical="center"/>
    </xf>
    <xf numFmtId="166" fontId="9" fillId="26" borderId="0" xfId="0" applyNumberFormat="1" applyFont="1" applyFill="1" applyBorder="1" applyAlignment="1">
      <alignment vertical="center"/>
    </xf>
    <xf numFmtId="166" fontId="9" fillId="0" borderId="5" xfId="0" applyNumberFormat="1" applyFont="1" applyFill="1" applyBorder="1" applyAlignment="1">
      <alignment horizontal="center" vertical="center"/>
    </xf>
    <xf numFmtId="166" fontId="7" fillId="26" borderId="0" xfId="0" applyNumberFormat="1" applyFont="1" applyFill="1" applyBorder="1" applyAlignment="1">
      <alignment vertical="center"/>
    </xf>
    <xf numFmtId="166" fontId="9" fillId="0" borderId="5" xfId="0" applyNumberFormat="1" applyFont="1" applyFill="1" applyBorder="1" applyAlignment="1">
      <alignment horizontal="center"/>
    </xf>
    <xf numFmtId="166" fontId="13" fillId="26" borderId="0" xfId="0" applyNumberFormat="1" applyFont="1" applyFill="1" applyBorder="1" applyAlignment="1"/>
    <xf numFmtId="166" fontId="13" fillId="0" borderId="5" xfId="0" applyNumberFormat="1" applyFont="1" applyFill="1" applyBorder="1" applyAlignment="1">
      <alignment horizontal="center"/>
    </xf>
    <xf numFmtId="166" fontId="13" fillId="0" borderId="5" xfId="0" applyNumberFormat="1" applyFont="1" applyFill="1" applyBorder="1" applyAlignment="1">
      <alignment horizontal="center" vertical="center"/>
    </xf>
    <xf numFmtId="0" fontId="9" fillId="2" borderId="0" xfId="0" applyFont="1" applyFill="1" applyBorder="1" applyAlignment="1">
      <alignment horizontal="center"/>
    </xf>
    <xf numFmtId="166" fontId="50" fillId="27" borderId="0" xfId="0" applyNumberFormat="1" applyFont="1" applyFill="1" applyBorder="1" applyAlignment="1">
      <alignment vertical="center"/>
    </xf>
    <xf numFmtId="0" fontId="9" fillId="0" borderId="1" xfId="0" applyFont="1" applyFill="1" applyBorder="1" applyAlignment="1">
      <alignment horizontal="center" vertical="center" textRotation="90" wrapText="1"/>
    </xf>
    <xf numFmtId="166" fontId="50" fillId="27" borderId="0" xfId="0" applyNumberFormat="1" applyFont="1" applyFill="1" applyBorder="1" applyAlignment="1">
      <alignment horizontal="right" vertical="center"/>
    </xf>
    <xf numFmtId="166" fontId="20" fillId="27" borderId="0" xfId="1" applyNumberFormat="1" applyFont="1" applyFill="1" applyBorder="1" applyAlignment="1">
      <alignment horizontal="right" vertical="center" wrapText="1"/>
    </xf>
    <xf numFmtId="0" fontId="9" fillId="27" borderId="0" xfId="0" applyFont="1" applyFill="1" applyBorder="1" applyAlignment="1">
      <alignment horizontal="center" vertical="center" textRotation="90"/>
    </xf>
    <xf numFmtId="0" fontId="9" fillId="27" borderId="0"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0" xfId="0" applyFont="1" applyBorder="1" applyAlignment="1">
      <alignment horizontal="justify" vertical="top" wrapText="1"/>
    </xf>
    <xf numFmtId="0" fontId="9" fillId="2" borderId="0" xfId="0" applyFont="1" applyFill="1" applyBorder="1" applyAlignment="1">
      <alignment horizontal="left" vertical="top"/>
    </xf>
    <xf numFmtId="0" fontId="9" fillId="2" borderId="0" xfId="0" applyFont="1" applyFill="1" applyBorder="1" applyAlignment="1">
      <alignment horizontal="left" vertical="center" wrapText="1"/>
    </xf>
    <xf numFmtId="49" fontId="9" fillId="2" borderId="0" xfId="0" applyNumberFormat="1" applyFont="1" applyFill="1" applyBorder="1" applyAlignment="1">
      <alignment horizontal="center"/>
    </xf>
    <xf numFmtId="0" fontId="13" fillId="2" borderId="0" xfId="0" applyFont="1" applyFill="1" applyBorder="1"/>
    <xf numFmtId="166" fontId="9" fillId="28" borderId="0" xfId="0" applyNumberFormat="1" applyFont="1" applyFill="1" applyBorder="1" applyAlignment="1">
      <alignment horizontal="right" vertical="center"/>
    </xf>
    <xf numFmtId="0" fontId="23" fillId="0" borderId="1" xfId="0" applyFont="1" applyFill="1" applyBorder="1" applyAlignment="1">
      <alignment horizontal="center" vertical="center"/>
    </xf>
    <xf numFmtId="166" fontId="9" fillId="2" borderId="0" xfId="0" applyNumberFormat="1" applyFont="1" applyFill="1" applyBorder="1" applyAlignment="1">
      <alignment horizontal="right" vertical="center"/>
    </xf>
    <xf numFmtId="166" fontId="13" fillId="28" borderId="0" xfId="0" applyNumberFormat="1" applyFont="1" applyFill="1" applyBorder="1" applyAlignment="1">
      <alignment horizontal="right" vertical="center"/>
    </xf>
    <xf numFmtId="0" fontId="9" fillId="2" borderId="0" xfId="0" applyFont="1" applyFill="1" applyBorder="1" applyAlignment="1">
      <alignment horizontal="left"/>
    </xf>
    <xf numFmtId="166" fontId="9" fillId="28" borderId="0" xfId="0" applyNumberFormat="1" applyFont="1" applyFill="1" applyBorder="1" applyAlignment="1">
      <alignment horizontal="center" vertical="center"/>
    </xf>
    <xf numFmtId="166" fontId="9" fillId="2" borderId="0" xfId="0" applyNumberFormat="1" applyFont="1" applyFill="1" applyBorder="1" applyAlignment="1">
      <alignment horizontal="center" vertical="center"/>
    </xf>
    <xf numFmtId="166" fontId="13" fillId="28" borderId="0" xfId="0" applyNumberFormat="1" applyFont="1" applyFill="1" applyBorder="1" applyAlignment="1">
      <alignment horizontal="center" vertical="center"/>
    </xf>
    <xf numFmtId="0" fontId="13" fillId="0" borderId="1" xfId="0" applyFont="1" applyFill="1" applyBorder="1" applyAlignment="1">
      <alignment horizontal="center" vertical="center"/>
    </xf>
    <xf numFmtId="166" fontId="13" fillId="2" borderId="0" xfId="0" applyNumberFormat="1" applyFont="1" applyFill="1" applyBorder="1" applyAlignment="1">
      <alignment horizontal="right" vertical="center"/>
    </xf>
    <xf numFmtId="49" fontId="9" fillId="2" borderId="0" xfId="0" applyNumberFormat="1" applyFont="1" applyFill="1" applyBorder="1" applyAlignment="1">
      <alignment horizontal="center" vertical="center"/>
    </xf>
    <xf numFmtId="166" fontId="5" fillId="0" borderId="1" xfId="0" applyNumberFormat="1" applyFont="1" applyBorder="1" applyAlignment="1">
      <alignment horizontal="center" vertical="center"/>
    </xf>
    <xf numFmtId="0" fontId="9" fillId="0" borderId="1" xfId="0" applyFont="1" applyBorder="1" applyAlignment="1">
      <alignment horizontal="center" vertical="center"/>
    </xf>
    <xf numFmtId="0" fontId="9" fillId="0" borderId="0" xfId="0" applyFont="1" applyBorder="1" applyAlignment="1">
      <alignment horizontal="left" vertical="center"/>
    </xf>
    <xf numFmtId="0" fontId="9" fillId="0" borderId="0" xfId="0" applyFont="1" applyBorder="1" applyAlignment="1">
      <alignment horizontal="center" vertical="center"/>
    </xf>
    <xf numFmtId="0" fontId="7" fillId="0" borderId="1" xfId="0" applyFont="1" applyBorder="1" applyAlignment="1">
      <alignment horizontal="center" vertical="center"/>
    </xf>
    <xf numFmtId="2" fontId="9" fillId="2" borderId="1" xfId="0" applyNumberFormat="1" applyFont="1" applyFill="1" applyBorder="1" applyAlignment="1">
      <alignment horizontal="center" vertical="center"/>
    </xf>
    <xf numFmtId="0" fontId="9" fillId="0" borderId="1" xfId="0" applyNumberFormat="1" applyFont="1" applyBorder="1" applyAlignment="1">
      <alignment horizontal="center" vertical="center"/>
    </xf>
    <xf numFmtId="0" fontId="60" fillId="0" borderId="1" xfId="0" applyFont="1" applyBorder="1" applyAlignment="1">
      <alignment horizontal="center" vertical="center"/>
    </xf>
    <xf numFmtId="0" fontId="9" fillId="0" borderId="1" xfId="0" applyFont="1" applyBorder="1" applyAlignment="1">
      <alignment horizontal="center"/>
    </xf>
    <xf numFmtId="0" fontId="9" fillId="0" borderId="1" xfId="0" applyFont="1" applyBorder="1" applyAlignment="1">
      <alignment horizontal="center" vertical="center"/>
    </xf>
    <xf numFmtId="0" fontId="13" fillId="0" borderId="1" xfId="0" applyFont="1" applyBorder="1" applyAlignment="1">
      <alignment horizontal="center" vertical="center"/>
    </xf>
    <xf numFmtId="0" fontId="9" fillId="0" borderId="1" xfId="0" applyFont="1" applyBorder="1" applyAlignment="1">
      <alignment horizontal="center" vertical="center" wrapText="1"/>
    </xf>
    <xf numFmtId="166" fontId="3" fillId="0" borderId="1" xfId="0" applyNumberFormat="1" applyFont="1" applyFill="1" applyBorder="1" applyAlignment="1">
      <alignment horizontal="center" vertical="center"/>
    </xf>
    <xf numFmtId="166" fontId="1" fillId="0" borderId="1" xfId="0" applyNumberFormat="1" applyFont="1" applyFill="1" applyBorder="1" applyAlignment="1">
      <alignment horizontal="center"/>
    </xf>
    <xf numFmtId="0" fontId="13" fillId="0" borderId="1" xfId="0" applyFont="1" applyBorder="1" applyAlignment="1">
      <alignment horizontal="center"/>
    </xf>
    <xf numFmtId="166" fontId="9" fillId="0" borderId="1" xfId="0" applyNumberFormat="1" applyFont="1" applyBorder="1" applyAlignment="1">
      <alignment horizontal="center" vertical="center"/>
    </xf>
    <xf numFmtId="166" fontId="23" fillId="0" borderId="1" xfId="0" applyNumberFormat="1" applyFont="1" applyBorder="1" applyAlignment="1">
      <alignment horizontal="center" vertical="center"/>
    </xf>
    <xf numFmtId="0" fontId="61" fillId="0" borderId="1" xfId="0" applyFont="1" applyBorder="1" applyAlignment="1">
      <alignment horizontal="center" vertical="center"/>
    </xf>
    <xf numFmtId="166" fontId="13" fillId="0" borderId="1" xfId="0" applyNumberFormat="1" applyFont="1" applyBorder="1" applyAlignment="1">
      <alignment horizontal="center" vertical="center"/>
    </xf>
    <xf numFmtId="49" fontId="61" fillId="0" borderId="1" xfId="0" applyNumberFormat="1" applyFont="1" applyBorder="1" applyAlignment="1">
      <alignment vertical="center"/>
    </xf>
    <xf numFmtId="0" fontId="1" fillId="0" borderId="3" xfId="0" applyFont="1" applyBorder="1" applyAlignment="1">
      <alignment horizontal="center" vertical="center" textRotation="90" wrapText="1"/>
    </xf>
    <xf numFmtId="0" fontId="9" fillId="0" borderId="10" xfId="0" applyFont="1" applyFill="1" applyBorder="1" applyAlignment="1">
      <alignment horizontal="center" vertical="center"/>
    </xf>
    <xf numFmtId="166" fontId="7" fillId="2" borderId="5" xfId="57" applyNumberFormat="1" applyFont="1" applyFill="1" applyBorder="1" applyAlignment="1">
      <alignment horizontal="center" vertical="center" wrapText="1"/>
    </xf>
    <xf numFmtId="1" fontId="64" fillId="2" borderId="1" xfId="0" applyNumberFormat="1" applyFont="1" applyFill="1" applyBorder="1" applyAlignment="1">
      <alignment horizontal="center" vertical="center"/>
    </xf>
    <xf numFmtId="166" fontId="20" fillId="2" borderId="1" xfId="0" applyNumberFormat="1" applyFont="1" applyFill="1" applyBorder="1" applyAlignment="1">
      <alignment horizontal="center" vertical="center" wrapText="1"/>
    </xf>
    <xf numFmtId="0" fontId="1" fillId="0" borderId="0" xfId="0" applyFont="1" applyFill="1" applyBorder="1" applyAlignment="1">
      <alignment horizontal="center" vertical="center" textRotation="90" wrapText="1"/>
    </xf>
    <xf numFmtId="0" fontId="1" fillId="0" borderId="32" xfId="0" applyFont="1" applyFill="1" applyBorder="1" applyAlignment="1">
      <alignment horizontal="center" vertical="center" textRotation="90" wrapText="1"/>
    </xf>
    <xf numFmtId="0" fontId="7" fillId="2" borderId="4" xfId="1" applyFont="1" applyFill="1" applyBorder="1" applyAlignment="1">
      <alignment horizontal="center" vertical="center" wrapText="1"/>
    </xf>
    <xf numFmtId="0" fontId="1" fillId="2" borderId="1" xfId="0" applyFont="1" applyFill="1" applyBorder="1" applyAlignment="1">
      <alignment horizontal="center" vertical="center"/>
    </xf>
    <xf numFmtId="166" fontId="1" fillId="2" borderId="3" xfId="0" applyNumberFormat="1" applyFont="1" applyFill="1" applyBorder="1" applyAlignment="1">
      <alignment horizontal="center" vertical="center"/>
    </xf>
    <xf numFmtId="1" fontId="9" fillId="2" borderId="1" xfId="0" applyNumberFormat="1" applyFont="1" applyFill="1" applyBorder="1" applyAlignment="1">
      <alignment horizontal="center" vertical="center"/>
    </xf>
    <xf numFmtId="166" fontId="51" fillId="2" borderId="1" xfId="0" applyNumberFormat="1" applyFont="1" applyFill="1" applyBorder="1" applyAlignment="1">
      <alignment horizontal="center" vertical="center" wrapText="1"/>
    </xf>
    <xf numFmtId="0" fontId="54" fillId="2" borderId="1" xfId="1" applyNumberFormat="1" applyFont="1" applyFill="1" applyBorder="1" applyAlignment="1" applyProtection="1">
      <alignment horizontal="center" vertical="center" wrapText="1"/>
      <protection locked="0"/>
    </xf>
    <xf numFmtId="166" fontId="7" fillId="2" borderId="1" xfId="0" applyNumberFormat="1" applyFont="1" applyFill="1" applyBorder="1" applyAlignment="1">
      <alignment horizontal="right"/>
    </xf>
    <xf numFmtId="0" fontId="1" fillId="0" borderId="10" xfId="0" applyFont="1" applyFill="1" applyBorder="1" applyAlignment="1">
      <alignment horizontal="center" vertical="center" textRotation="90" wrapText="1"/>
    </xf>
    <xf numFmtId="0" fontId="7" fillId="0" borderId="10" xfId="1" applyFont="1" applyFill="1" applyBorder="1" applyAlignment="1" applyProtection="1">
      <alignment horizontal="center" vertical="center" wrapText="1"/>
      <protection locked="0"/>
    </xf>
    <xf numFmtId="0" fontId="9" fillId="0" borderId="10" xfId="0" applyFont="1" applyFill="1" applyBorder="1" applyAlignment="1">
      <alignment horizontal="left" vertical="center" wrapText="1"/>
    </xf>
    <xf numFmtId="0" fontId="9" fillId="0" borderId="10" xfId="0" applyFont="1" applyFill="1" applyBorder="1" applyAlignment="1">
      <alignment horizontal="center" vertical="center" wrapText="1"/>
    </xf>
    <xf numFmtId="0" fontId="7" fillId="2" borderId="1" xfId="0" applyNumberFormat="1" applyFont="1" applyFill="1" applyBorder="1" applyAlignment="1">
      <alignment horizontal="center" vertical="center"/>
    </xf>
    <xf numFmtId="0" fontId="1" fillId="0" borderId="0" xfId="0" applyFont="1"/>
    <xf numFmtId="0" fontId="7" fillId="2" borderId="1" xfId="1" applyFont="1" applyFill="1" applyBorder="1" applyAlignment="1" applyProtection="1">
      <alignment horizontal="center" vertical="center" wrapText="1"/>
      <protection locked="0"/>
    </xf>
    <xf numFmtId="0" fontId="1" fillId="2" borderId="1" xfId="0" applyFont="1" applyFill="1" applyBorder="1" applyAlignment="1">
      <alignment horizontal="center" vertical="center" wrapText="1"/>
    </xf>
    <xf numFmtId="0" fontId="9" fillId="2" borderId="1" xfId="0" applyFont="1" applyFill="1" applyBorder="1" applyAlignment="1">
      <alignment horizontal="center" vertical="center"/>
    </xf>
    <xf numFmtId="166" fontId="9" fillId="2" borderId="3" xfId="0" applyNumberFormat="1" applyFont="1" applyFill="1" applyBorder="1" applyAlignment="1">
      <alignment horizontal="center" vertical="center"/>
    </xf>
    <xf numFmtId="166" fontId="1" fillId="2" borderId="1" xfId="0" applyNumberFormat="1" applyFont="1" applyFill="1" applyBorder="1" applyAlignment="1">
      <alignment horizontal="center" vertical="center" wrapText="1"/>
    </xf>
    <xf numFmtId="166" fontId="7" fillId="2" borderId="1" xfId="1" applyNumberFormat="1" applyFont="1" applyFill="1" applyBorder="1" applyAlignment="1" applyProtection="1">
      <alignment horizontal="center" vertical="center" wrapText="1"/>
      <protection locked="0"/>
    </xf>
    <xf numFmtId="0" fontId="7" fillId="2" borderId="1" xfId="1" applyNumberFormat="1" applyFont="1" applyFill="1" applyBorder="1" applyAlignment="1" applyProtection="1">
      <alignment horizontal="center" vertical="center" wrapText="1"/>
      <protection locked="0"/>
    </xf>
    <xf numFmtId="0" fontId="20" fillId="2" borderId="1" xfId="1" applyFont="1" applyFill="1" applyBorder="1" applyAlignment="1" applyProtection="1">
      <alignment horizontal="center" vertical="center" wrapText="1"/>
      <protection locked="0"/>
    </xf>
    <xf numFmtId="0" fontId="7" fillId="2" borderId="3" xfId="0" applyFont="1" applyFill="1" applyBorder="1" applyAlignment="1">
      <alignment horizontal="center" vertical="center"/>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166" fontId="7" fillId="2" borderId="1" xfId="0" applyNumberFormat="1" applyFont="1" applyFill="1" applyBorder="1" applyAlignment="1">
      <alignment horizontal="center" vertical="center"/>
    </xf>
    <xf numFmtId="0" fontId="9" fillId="2" borderId="1" xfId="0" applyFont="1" applyFill="1" applyBorder="1" applyAlignment="1">
      <alignment horizontal="center" vertical="center" wrapText="1"/>
    </xf>
    <xf numFmtId="169" fontId="20" fillId="2" borderId="1" xfId="1" applyNumberFormat="1" applyFont="1" applyFill="1" applyBorder="1" applyAlignment="1" applyProtection="1">
      <alignment horizontal="center" vertical="center" wrapText="1"/>
      <protection locked="0"/>
    </xf>
    <xf numFmtId="166" fontId="7" fillId="2" borderId="1" xfId="42" applyNumberFormat="1" applyFont="1" applyFill="1" applyBorder="1" applyAlignment="1">
      <alignment horizontal="center" vertical="center"/>
    </xf>
    <xf numFmtId="166" fontId="20" fillId="2" borderId="1" xfId="1" applyNumberFormat="1" applyFont="1" applyFill="1" applyBorder="1" applyAlignment="1" applyProtection="1">
      <alignment horizontal="center" vertical="center" wrapText="1"/>
      <protection locked="0"/>
    </xf>
    <xf numFmtId="166" fontId="9" fillId="2" borderId="1" xfId="0" applyNumberFormat="1" applyFont="1" applyFill="1" applyBorder="1" applyAlignment="1">
      <alignment horizontal="center" vertical="center" wrapText="1"/>
    </xf>
    <xf numFmtId="166" fontId="7" fillId="2" borderId="1" xfId="0" applyNumberFormat="1" applyFont="1" applyFill="1" applyBorder="1" applyAlignment="1">
      <alignment horizontal="center" vertical="center" wrapText="1"/>
    </xf>
    <xf numFmtId="166" fontId="7" fillId="2" borderId="1" xfId="42" applyNumberFormat="1" applyFont="1" applyFill="1" applyBorder="1" applyAlignment="1">
      <alignment horizontal="center" vertical="center" wrapText="1"/>
    </xf>
    <xf numFmtId="166" fontId="9" fillId="2" borderId="1" xfId="0" applyNumberFormat="1" applyFont="1" applyFill="1" applyBorder="1" applyAlignment="1">
      <alignment horizontal="center" vertical="center"/>
    </xf>
    <xf numFmtId="166" fontId="9" fillId="2" borderId="3" xfId="0" applyNumberFormat="1" applyFont="1" applyFill="1" applyBorder="1" applyAlignment="1">
      <alignment horizontal="center" vertical="center" textRotation="90"/>
    </xf>
    <xf numFmtId="0" fontId="13" fillId="2" borderId="1" xfId="0" applyFont="1" applyFill="1" applyBorder="1" applyAlignment="1">
      <alignment horizontal="center" vertical="center" wrapText="1"/>
    </xf>
    <xf numFmtId="0" fontId="9" fillId="2" borderId="1" xfId="0" applyFont="1" applyFill="1" applyBorder="1" applyAlignment="1">
      <alignment vertical="center"/>
    </xf>
    <xf numFmtId="0" fontId="9" fillId="2" borderId="1" xfId="0" applyFont="1" applyFill="1" applyBorder="1"/>
    <xf numFmtId="166" fontId="20" fillId="2" borderId="1" xfId="56" applyNumberFormat="1" applyFont="1" applyFill="1" applyBorder="1" applyAlignment="1">
      <alignment horizontal="center" vertical="center" wrapText="1"/>
    </xf>
    <xf numFmtId="166" fontId="1" fillId="2" borderId="1" xfId="0" applyNumberFormat="1" applyFont="1" applyFill="1" applyBorder="1" applyAlignment="1">
      <alignment horizontal="center" vertical="center"/>
    </xf>
    <xf numFmtId="0" fontId="7" fillId="2" borderId="4" xfId="1" applyFont="1" applyFill="1" applyBorder="1" applyAlignment="1" applyProtection="1">
      <alignment horizontal="center" vertical="center" wrapText="1"/>
      <protection locked="0"/>
    </xf>
    <xf numFmtId="2" fontId="7" fillId="2" borderId="1" xfId="0" applyNumberFormat="1" applyFont="1" applyFill="1" applyBorder="1" applyAlignment="1">
      <alignment horizontal="center" vertical="center"/>
    </xf>
    <xf numFmtId="2" fontId="7" fillId="2" borderId="1" xfId="0" applyNumberFormat="1" applyFont="1" applyFill="1" applyBorder="1" applyAlignment="1">
      <alignment horizontal="center" vertical="center" wrapText="1"/>
    </xf>
    <xf numFmtId="166" fontId="50" fillId="2" borderId="1" xfId="0" applyNumberFormat="1" applyFont="1" applyFill="1" applyBorder="1" applyAlignment="1">
      <alignment horizontal="center" vertical="center"/>
    </xf>
    <xf numFmtId="0" fontId="9" fillId="2" borderId="1" xfId="0" applyFont="1" applyFill="1" applyBorder="1" applyAlignment="1">
      <alignment horizontal="center"/>
    </xf>
    <xf numFmtId="166" fontId="9" fillId="2" borderId="1" xfId="0" applyNumberFormat="1" applyFont="1" applyFill="1" applyBorder="1" applyAlignment="1"/>
    <xf numFmtId="0" fontId="20" fillId="2" borderId="1" xfId="0" applyFont="1" applyFill="1" applyBorder="1" applyAlignment="1">
      <alignment horizontal="center" vertical="center"/>
    </xf>
    <xf numFmtId="0" fontId="50" fillId="2" borderId="1" xfId="0" applyFont="1" applyFill="1" applyBorder="1" applyAlignment="1">
      <alignment horizontal="center" vertical="center" wrapText="1"/>
    </xf>
    <xf numFmtId="1" fontId="51" fillId="2" borderId="1" xfId="0" applyNumberFormat="1" applyFont="1" applyFill="1" applyBorder="1" applyAlignment="1">
      <alignment horizontal="center" vertical="center" wrapText="1"/>
    </xf>
    <xf numFmtId="1" fontId="50" fillId="2" borderId="1" xfId="0" applyNumberFormat="1" applyFont="1" applyFill="1" applyBorder="1" applyAlignment="1">
      <alignment horizontal="center" vertical="center"/>
    </xf>
    <xf numFmtId="9" fontId="52" fillId="2" borderId="1" xfId="58" applyFont="1" applyFill="1" applyBorder="1" applyAlignment="1">
      <alignment horizontal="center" vertical="center" wrapText="1"/>
    </xf>
    <xf numFmtId="0" fontId="52" fillId="2" borderId="1" xfId="0" applyFont="1" applyFill="1" applyBorder="1" applyAlignment="1">
      <alignment horizontal="center" vertical="center"/>
    </xf>
    <xf numFmtId="0" fontId="20" fillId="2" borderId="1" xfId="0" applyFont="1" applyFill="1" applyBorder="1" applyAlignment="1">
      <alignment horizontal="center" vertical="center" wrapText="1"/>
    </xf>
    <xf numFmtId="1" fontId="20" fillId="2" borderId="1" xfId="0" applyNumberFormat="1" applyFont="1" applyFill="1" applyBorder="1" applyAlignment="1">
      <alignment horizontal="center" vertical="center" wrapText="1"/>
    </xf>
    <xf numFmtId="1" fontId="20" fillId="2" borderId="1" xfId="0" applyNumberFormat="1" applyFont="1" applyFill="1" applyBorder="1" applyAlignment="1">
      <alignment horizontal="center" vertical="center"/>
    </xf>
    <xf numFmtId="0" fontId="52" fillId="2" borderId="1" xfId="0" applyFont="1" applyFill="1" applyBorder="1" applyAlignment="1">
      <alignment horizontal="center" vertical="center" wrapText="1"/>
    </xf>
    <xf numFmtId="1" fontId="50" fillId="2" borderId="1" xfId="0" applyNumberFormat="1" applyFont="1" applyFill="1" applyBorder="1" applyAlignment="1">
      <alignment vertical="center" wrapText="1"/>
    </xf>
    <xf numFmtId="166" fontId="20" fillId="2" borderId="1" xfId="1" applyNumberFormat="1" applyFont="1" applyFill="1" applyBorder="1" applyAlignment="1">
      <alignment horizontal="center" vertical="center" wrapText="1"/>
    </xf>
    <xf numFmtId="166" fontId="20" fillId="2" borderId="1" xfId="0" applyNumberFormat="1" applyFont="1" applyFill="1" applyBorder="1" applyAlignment="1">
      <alignment horizontal="center" vertical="center"/>
    </xf>
    <xf numFmtId="1" fontId="1" fillId="2" borderId="1" xfId="0" applyNumberFormat="1" applyFont="1" applyFill="1" applyBorder="1" applyAlignment="1">
      <alignment horizontal="center" vertical="center"/>
    </xf>
    <xf numFmtId="0" fontId="20" fillId="2" borderId="4" xfId="1" applyFont="1" applyFill="1" applyBorder="1" applyAlignment="1" applyProtection="1">
      <alignment horizontal="center" vertical="center" wrapText="1"/>
      <protection locked="0"/>
    </xf>
    <xf numFmtId="0" fontId="20" fillId="2" borderId="1" xfId="1" applyFont="1" applyFill="1" applyBorder="1" applyAlignment="1" applyProtection="1">
      <alignment horizontal="center" wrapText="1"/>
      <protection locked="0"/>
    </xf>
    <xf numFmtId="0" fontId="1" fillId="2" borderId="1" xfId="0" applyFont="1" applyFill="1" applyBorder="1" applyAlignment="1">
      <alignment horizontal="center"/>
    </xf>
    <xf numFmtId="49" fontId="1" fillId="2" borderId="1" xfId="0" applyNumberFormat="1" applyFont="1" applyFill="1" applyBorder="1" applyAlignment="1">
      <alignment horizontal="center"/>
    </xf>
    <xf numFmtId="49" fontId="1" fillId="2" borderId="1" xfId="0" applyNumberFormat="1" applyFont="1" applyFill="1" applyBorder="1" applyAlignment="1">
      <alignment horizontal="right"/>
    </xf>
    <xf numFmtId="0" fontId="20" fillId="2" borderId="8" xfId="0" applyFont="1" applyFill="1" applyBorder="1" applyAlignment="1">
      <alignment horizontal="center" vertical="center" wrapText="1"/>
    </xf>
    <xf numFmtId="0" fontId="20" fillId="2" borderId="0" xfId="0" applyFont="1" applyFill="1" applyBorder="1" applyAlignment="1">
      <alignment horizontal="left" vertical="center" wrapText="1"/>
    </xf>
    <xf numFmtId="0" fontId="20" fillId="2" borderId="8" xfId="0" applyFont="1" applyFill="1" applyBorder="1" applyAlignment="1">
      <alignment horizontal="center" vertical="center"/>
    </xf>
    <xf numFmtId="166" fontId="20" fillId="2" borderId="8" xfId="0" applyNumberFormat="1" applyFont="1" applyFill="1" applyBorder="1" applyAlignment="1">
      <alignment horizontal="center" vertical="center"/>
    </xf>
    <xf numFmtId="166" fontId="20" fillId="2" borderId="4" xfId="0" applyNumberFormat="1" applyFont="1" applyFill="1" applyBorder="1" applyAlignment="1">
      <alignment horizontal="center" vertical="center"/>
    </xf>
    <xf numFmtId="0" fontId="9" fillId="2" borderId="3" xfId="0" applyFont="1" applyFill="1" applyBorder="1" applyAlignment="1">
      <alignment horizontal="center" vertical="center"/>
    </xf>
    <xf numFmtId="166" fontId="7" fillId="2" borderId="3" xfId="0" applyNumberFormat="1" applyFont="1" applyFill="1" applyBorder="1" applyAlignment="1">
      <alignment horizontal="center" vertical="center"/>
    </xf>
    <xf numFmtId="170" fontId="20" fillId="2" borderId="1" xfId="0" applyNumberFormat="1" applyFont="1" applyFill="1" applyBorder="1" applyAlignment="1">
      <alignment horizontal="center" vertical="center"/>
    </xf>
    <xf numFmtId="170" fontId="50" fillId="2" borderId="1" xfId="0" applyNumberFormat="1" applyFont="1" applyFill="1" applyBorder="1" applyAlignment="1">
      <alignment horizontal="center" vertical="center"/>
    </xf>
    <xf numFmtId="166" fontId="7" fillId="2" borderId="3" xfId="0" applyNumberFormat="1" applyFont="1" applyFill="1" applyBorder="1" applyAlignment="1">
      <alignment horizontal="right" vertical="center"/>
    </xf>
    <xf numFmtId="0" fontId="7" fillId="2" borderId="1" xfId="0" applyFont="1" applyFill="1" applyBorder="1" applyAlignment="1">
      <alignment vertical="center"/>
    </xf>
    <xf numFmtId="9" fontId="7" fillId="2" borderId="1" xfId="0" applyNumberFormat="1" applyFont="1" applyFill="1" applyBorder="1" applyAlignment="1">
      <alignment horizontal="center" vertical="center"/>
    </xf>
    <xf numFmtId="9" fontId="7" fillId="2" borderId="1" xfId="0" applyNumberFormat="1" applyFont="1" applyFill="1" applyBorder="1" applyAlignment="1">
      <alignment vertical="center"/>
    </xf>
    <xf numFmtId="1" fontId="7" fillId="2" borderId="3" xfId="1" applyNumberFormat="1" applyFont="1" applyFill="1" applyBorder="1" applyAlignment="1">
      <alignment horizontal="center" vertical="center" wrapText="1"/>
    </xf>
    <xf numFmtId="0" fontId="7" fillId="2" borderId="5" xfId="0" applyFont="1" applyFill="1" applyBorder="1" applyAlignment="1">
      <alignment vertical="center"/>
    </xf>
    <xf numFmtId="0" fontId="7" fillId="2" borderId="8" xfId="0" applyFont="1" applyFill="1" applyBorder="1" applyAlignment="1">
      <alignment vertical="center"/>
    </xf>
    <xf numFmtId="0" fontId="7" fillId="2" borderId="4" xfId="0" applyFont="1" applyFill="1" applyBorder="1" applyAlignment="1">
      <alignment vertical="center"/>
    </xf>
    <xf numFmtId="1" fontId="7" fillId="2" borderId="3" xfId="1" applyNumberFormat="1" applyFont="1" applyFill="1" applyBorder="1" applyAlignment="1">
      <alignment horizontal="center" vertical="center"/>
    </xf>
    <xf numFmtId="0" fontId="7" fillId="2" borderId="1" xfId="0" applyFont="1" applyFill="1" applyBorder="1" applyAlignment="1"/>
    <xf numFmtId="1" fontId="7" fillId="2" borderId="1" xfId="0" applyNumberFormat="1" applyFont="1" applyFill="1" applyBorder="1" applyAlignment="1">
      <alignment horizontal="center" vertical="center"/>
    </xf>
    <xf numFmtId="1" fontId="7" fillId="2" borderId="1" xfId="1" applyNumberFormat="1" applyFont="1" applyFill="1" applyBorder="1" applyAlignment="1">
      <alignment horizontal="center" vertical="center"/>
    </xf>
    <xf numFmtId="0" fontId="9" fillId="0" borderId="1" xfId="0" applyFont="1" applyBorder="1" applyAlignment="1">
      <alignment horizontal="left" vertical="center" wrapText="1"/>
    </xf>
    <xf numFmtId="0" fontId="13" fillId="0" borderId="5" xfId="0" applyFont="1" applyBorder="1" applyAlignment="1">
      <alignment horizontal="center"/>
    </xf>
    <xf numFmtId="0" fontId="13" fillId="0" borderId="4" xfId="0" applyFont="1" applyBorder="1" applyAlignment="1">
      <alignment horizontal="center"/>
    </xf>
    <xf numFmtId="0" fontId="9" fillId="0" borderId="5" xfId="0" applyFont="1" applyBorder="1" applyAlignment="1">
      <alignment horizontal="center" vertical="center"/>
    </xf>
    <xf numFmtId="0" fontId="9" fillId="0" borderId="4" xfId="0" applyFont="1" applyBorder="1" applyAlignment="1">
      <alignment horizontal="center" vertical="center"/>
    </xf>
    <xf numFmtId="0" fontId="9" fillId="0" borderId="12" xfId="0" applyFont="1" applyBorder="1" applyAlignment="1">
      <alignment horizontal="left" vertical="center"/>
    </xf>
    <xf numFmtId="0" fontId="9" fillId="0" borderId="0" xfId="0" applyFont="1" applyBorder="1" applyAlignment="1">
      <alignment horizontal="left" vertical="center"/>
    </xf>
    <xf numFmtId="0" fontId="9" fillId="0" borderId="13" xfId="0" applyFont="1" applyBorder="1" applyAlignment="1">
      <alignment horizontal="left" vertical="center"/>
    </xf>
    <xf numFmtId="0" fontId="9" fillId="0" borderId="6" xfId="0" applyFont="1" applyBorder="1" applyAlignment="1">
      <alignment horizontal="left" vertical="center"/>
    </xf>
    <xf numFmtId="0" fontId="9" fillId="0" borderId="14" xfId="0" applyFont="1" applyBorder="1" applyAlignment="1">
      <alignment horizontal="left" vertical="center"/>
    </xf>
    <xf numFmtId="0" fontId="9" fillId="0" borderId="7" xfId="0" applyFont="1" applyBorder="1" applyAlignment="1">
      <alignment horizontal="left" vertical="center"/>
    </xf>
    <xf numFmtId="0" fontId="9" fillId="0" borderId="1" xfId="0" applyFont="1" applyBorder="1" applyAlignment="1">
      <alignment horizontal="center" vertical="center"/>
    </xf>
    <xf numFmtId="0" fontId="13" fillId="0" borderId="1" xfId="0" applyFont="1" applyBorder="1" applyAlignment="1">
      <alignment horizontal="left" vertical="center"/>
    </xf>
    <xf numFmtId="0" fontId="9" fillId="0" borderId="1" xfId="0" applyFont="1" applyBorder="1" applyAlignment="1">
      <alignment horizontal="center"/>
    </xf>
    <xf numFmtId="0" fontId="7" fillId="0" borderId="5" xfId="0" applyFont="1" applyFill="1" applyBorder="1" applyAlignment="1">
      <alignment vertical="center" wrapText="1"/>
    </xf>
    <xf numFmtId="0" fontId="7" fillId="0" borderId="8" xfId="0" applyFont="1" applyFill="1" applyBorder="1" applyAlignment="1">
      <alignment vertical="center" wrapText="1"/>
    </xf>
    <xf numFmtId="0" fontId="7" fillId="0" borderId="4" xfId="0" applyFont="1" applyFill="1" applyBorder="1" applyAlignment="1">
      <alignment vertical="center" wrapText="1"/>
    </xf>
    <xf numFmtId="0" fontId="9" fillId="0" borderId="0" xfId="0" applyFont="1" applyAlignment="1">
      <alignment horizontal="left" vertical="center" wrapText="1"/>
    </xf>
    <xf numFmtId="0" fontId="9" fillId="0" borderId="8" xfId="0" applyFont="1" applyBorder="1" applyAlignment="1">
      <alignment horizontal="center" vertical="center"/>
    </xf>
    <xf numFmtId="0" fontId="9" fillId="0" borderId="5" xfId="0" applyFont="1" applyBorder="1" applyAlignment="1">
      <alignment horizontal="center"/>
    </xf>
    <xf numFmtId="0" fontId="9" fillId="0" borderId="8" xfId="0" applyFont="1" applyBorder="1" applyAlignment="1">
      <alignment horizontal="center"/>
    </xf>
    <xf numFmtId="0" fontId="9" fillId="0" borderId="4" xfId="0" applyFont="1" applyBorder="1" applyAlignment="1">
      <alignment horizontal="center"/>
    </xf>
    <xf numFmtId="0" fontId="9" fillId="0" borderId="9" xfId="0" applyFont="1" applyBorder="1" applyAlignment="1">
      <alignment horizontal="left" vertical="center"/>
    </xf>
    <xf numFmtId="0" fontId="9" fillId="0" borderId="10" xfId="0" applyFont="1" applyBorder="1" applyAlignment="1">
      <alignment horizontal="left" vertical="center"/>
    </xf>
    <xf numFmtId="0" fontId="9" fillId="0" borderId="11" xfId="0" applyFont="1" applyBorder="1" applyAlignment="1">
      <alignment horizontal="left" vertical="center"/>
    </xf>
    <xf numFmtId="0" fontId="9" fillId="0" borderId="1" xfId="0" applyFont="1" applyBorder="1" applyAlignment="1">
      <alignment horizontal="center" textRotation="90" wrapText="1"/>
    </xf>
    <xf numFmtId="0" fontId="13" fillId="0" borderId="1" xfId="0" applyFont="1" applyBorder="1" applyAlignment="1">
      <alignment horizontal="left" vertical="center" wrapText="1"/>
    </xf>
    <xf numFmtId="0" fontId="13" fillId="0" borderId="1" xfId="0" applyFont="1" applyBorder="1" applyAlignment="1">
      <alignment horizontal="center" vertical="center"/>
    </xf>
    <xf numFmtId="0" fontId="13" fillId="0" borderId="5" xfId="0" applyFont="1" applyBorder="1" applyAlignment="1">
      <alignment horizontal="center" vertical="center"/>
    </xf>
    <xf numFmtId="0" fontId="13" fillId="0" borderId="4" xfId="0" applyFont="1" applyBorder="1" applyAlignment="1">
      <alignment horizontal="center" vertical="center"/>
    </xf>
    <xf numFmtId="0" fontId="23" fillId="0" borderId="1" xfId="0" applyFont="1" applyBorder="1" applyAlignment="1">
      <alignment horizontal="left" vertical="center" wrapText="1"/>
    </xf>
    <xf numFmtId="0" fontId="23" fillId="0" borderId="1" xfId="0" applyFont="1" applyBorder="1" applyAlignment="1">
      <alignment horizontal="center" vertical="center"/>
    </xf>
    <xf numFmtId="0" fontId="7" fillId="2" borderId="5" xfId="0" applyFont="1" applyFill="1" applyBorder="1" applyAlignment="1">
      <alignment horizontal="left" vertical="center"/>
    </xf>
    <xf numFmtId="0" fontId="7" fillId="2" borderId="8" xfId="0" applyFont="1" applyFill="1" applyBorder="1" applyAlignment="1">
      <alignment horizontal="left" vertical="center"/>
    </xf>
    <xf numFmtId="0" fontId="7" fillId="2" borderId="4" xfId="0" applyFont="1" applyFill="1" applyBorder="1" applyAlignment="1">
      <alignment horizontal="left" vertical="center"/>
    </xf>
    <xf numFmtId="0" fontId="13" fillId="0" borderId="5" xfId="0" applyFont="1" applyBorder="1" applyAlignment="1">
      <alignment horizontal="left" vertical="center"/>
    </xf>
    <xf numFmtId="0" fontId="13" fillId="0" borderId="8" xfId="0" applyFont="1" applyBorder="1" applyAlignment="1">
      <alignment horizontal="left" vertical="center"/>
    </xf>
    <xf numFmtId="0" fontId="13" fillId="0" borderId="4" xfId="0" applyFont="1" applyBorder="1" applyAlignment="1">
      <alignment horizontal="left" vertical="center"/>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9" fillId="0" borderId="6" xfId="0" applyFont="1" applyBorder="1" applyAlignment="1">
      <alignment horizontal="center" vertical="center"/>
    </xf>
    <xf numFmtId="0" fontId="9" fillId="0" borderId="14" xfId="0" applyFont="1" applyBorder="1" applyAlignment="1">
      <alignment horizontal="center" vertical="center"/>
    </xf>
    <xf numFmtId="0" fontId="9" fillId="0" borderId="7" xfId="0" applyFont="1" applyBorder="1" applyAlignment="1">
      <alignment horizontal="center" vertical="center"/>
    </xf>
    <xf numFmtId="0" fontId="61" fillId="0" borderId="5" xfId="0" applyFont="1" applyBorder="1" applyAlignment="1">
      <alignment horizontal="center" vertical="center"/>
    </xf>
    <xf numFmtId="0" fontId="61" fillId="0" borderId="4" xfId="0" applyFont="1" applyBorder="1" applyAlignment="1">
      <alignment horizontal="center" vertical="center"/>
    </xf>
    <xf numFmtId="0" fontId="9" fillId="0" borderId="1" xfId="0" applyFont="1" applyBorder="1" applyAlignment="1">
      <alignment horizontal="center" vertical="center" textRotation="90" wrapText="1"/>
    </xf>
    <xf numFmtId="0" fontId="7" fillId="2" borderId="1" xfId="0" applyFont="1" applyFill="1" applyBorder="1" applyAlignment="1">
      <alignment horizontal="left" vertical="center"/>
    </xf>
    <xf numFmtId="0" fontId="7" fillId="2" borderId="5" xfId="0" applyFont="1" applyFill="1" applyBorder="1" applyAlignment="1">
      <alignment horizontal="left" vertical="center" wrapText="1"/>
    </xf>
    <xf numFmtId="0" fontId="7" fillId="2" borderId="8" xfId="0" applyFont="1" applyFill="1" applyBorder="1" applyAlignment="1">
      <alignment horizontal="left" vertical="center" wrapText="1"/>
    </xf>
    <xf numFmtId="0" fontId="7" fillId="2" borderId="4" xfId="0" applyFont="1" applyFill="1" applyBorder="1" applyAlignment="1">
      <alignment horizontal="left"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horizontal="left" vertical="top" wrapText="1"/>
    </xf>
    <xf numFmtId="0" fontId="9" fillId="0" borderId="12" xfId="0" applyFont="1" applyBorder="1" applyAlignment="1">
      <alignment horizontal="center" vertical="center"/>
    </xf>
    <xf numFmtId="0" fontId="9" fillId="0" borderId="0" xfId="0" applyFont="1" applyBorder="1" applyAlignment="1">
      <alignment horizontal="center" vertical="center"/>
    </xf>
    <xf numFmtId="0" fontId="9" fillId="0" borderId="1" xfId="0" applyFont="1" applyBorder="1" applyAlignment="1">
      <alignment horizontal="center" vertical="center" wrapText="1"/>
    </xf>
    <xf numFmtId="0" fontId="9" fillId="0" borderId="5" xfId="0" applyFont="1" applyBorder="1" applyAlignment="1">
      <alignment horizontal="left" vertical="top"/>
    </xf>
    <xf numFmtId="0" fontId="9" fillId="0" borderId="8" xfId="0" applyFont="1" applyBorder="1" applyAlignment="1">
      <alignment horizontal="left" vertical="top"/>
    </xf>
    <xf numFmtId="0" fontId="9" fillId="0" borderId="4" xfId="0" applyFont="1" applyBorder="1" applyAlignment="1">
      <alignment horizontal="left" vertical="top"/>
    </xf>
    <xf numFmtId="0" fontId="7" fillId="2" borderId="8" xfId="0" applyFont="1" applyFill="1" applyBorder="1" applyAlignment="1">
      <alignment horizontal="left" vertical="top"/>
    </xf>
    <xf numFmtId="0" fontId="7" fillId="2" borderId="4" xfId="0" applyFont="1" applyFill="1" applyBorder="1" applyAlignment="1">
      <alignment horizontal="left" vertical="top"/>
    </xf>
    <xf numFmtId="0" fontId="9" fillId="0" borderId="5" xfId="0" applyFont="1" applyBorder="1" applyAlignment="1">
      <alignment vertical="top" wrapText="1"/>
    </xf>
    <xf numFmtId="0" fontId="9" fillId="0" borderId="8" xfId="0" applyFont="1" applyBorder="1" applyAlignment="1">
      <alignment vertical="top" wrapText="1"/>
    </xf>
    <xf numFmtId="0" fontId="9" fillId="0" borderId="4" xfId="0" applyFont="1" applyBorder="1" applyAlignment="1">
      <alignment vertical="top" wrapText="1"/>
    </xf>
    <xf numFmtId="0" fontId="9" fillId="2" borderId="8" xfId="0" applyFont="1" applyFill="1" applyBorder="1" applyAlignment="1">
      <alignment horizontal="left" vertical="top" wrapText="1"/>
    </xf>
    <xf numFmtId="0" fontId="9" fillId="2" borderId="8" xfId="0" applyFont="1" applyFill="1" applyBorder="1" applyAlignment="1">
      <alignment horizontal="left" vertical="top"/>
    </xf>
    <xf numFmtId="0" fontId="9" fillId="2" borderId="4" xfId="0" applyFont="1" applyFill="1" applyBorder="1" applyAlignment="1">
      <alignment horizontal="left" vertical="top"/>
    </xf>
    <xf numFmtId="0" fontId="9" fillId="0" borderId="5" xfId="0" applyFont="1" applyBorder="1" applyAlignment="1">
      <alignment vertical="top"/>
    </xf>
    <xf numFmtId="0" fontId="9" fillId="0" borderId="8" xfId="0" applyFont="1" applyBorder="1" applyAlignment="1">
      <alignment vertical="top"/>
    </xf>
    <xf numFmtId="0" fontId="9" fillId="0" borderId="4" xfId="0" applyFont="1" applyBorder="1" applyAlignment="1">
      <alignment vertical="top"/>
    </xf>
    <xf numFmtId="0" fontId="9" fillId="2" borderId="4" xfId="0" applyFont="1" applyFill="1" applyBorder="1" applyAlignment="1">
      <alignment horizontal="left" vertical="top" wrapText="1"/>
    </xf>
    <xf numFmtId="0" fontId="9" fillId="0" borderId="1" xfId="0" applyFont="1" applyBorder="1" applyAlignment="1">
      <alignment horizontal="left" vertical="center"/>
    </xf>
    <xf numFmtId="0" fontId="9" fillId="0" borderId="5" xfId="0" applyFont="1" applyBorder="1" applyAlignment="1">
      <alignment horizontal="left" vertical="center"/>
    </xf>
    <xf numFmtId="0" fontId="9" fillId="0" borderId="8" xfId="0" applyFont="1" applyBorder="1" applyAlignment="1">
      <alignment horizontal="left" vertical="center"/>
    </xf>
    <xf numFmtId="0" fontId="9" fillId="0" borderId="4" xfId="0" applyFont="1" applyBorder="1" applyAlignment="1">
      <alignment horizontal="left" vertical="center"/>
    </xf>
    <xf numFmtId="49" fontId="9" fillId="0" borderId="1" xfId="0" applyNumberFormat="1" applyFont="1" applyBorder="1" applyAlignment="1">
      <alignment horizontal="center"/>
    </xf>
    <xf numFmtId="0" fontId="13" fillId="0" borderId="10" xfId="0" applyFont="1" applyBorder="1" applyAlignment="1">
      <alignment horizontal="left" vertical="center"/>
    </xf>
    <xf numFmtId="0" fontId="13" fillId="0" borderId="11" xfId="0" applyFont="1" applyBorder="1" applyAlignment="1">
      <alignment horizontal="left" vertical="center"/>
    </xf>
    <xf numFmtId="0" fontId="23" fillId="0" borderId="1" xfId="0" applyFont="1" applyBorder="1" applyAlignment="1">
      <alignment horizontal="left" vertical="center"/>
    </xf>
    <xf numFmtId="0" fontId="9" fillId="0" borderId="1" xfId="0" applyFont="1" applyBorder="1" applyAlignment="1">
      <alignment horizontal="center" vertical="center" textRotation="90"/>
    </xf>
    <xf numFmtId="0" fontId="13" fillId="0" borderId="5" xfId="0" applyFont="1" applyBorder="1" applyAlignment="1">
      <alignment horizontal="left"/>
    </xf>
    <xf numFmtId="0" fontId="9" fillId="0" borderId="8" xfId="0" applyFont="1" applyBorder="1" applyAlignment="1">
      <alignment horizontal="left"/>
    </xf>
    <xf numFmtId="0" fontId="9" fillId="0" borderId="4" xfId="0" applyFont="1" applyBorder="1" applyAlignment="1">
      <alignment horizontal="left"/>
    </xf>
    <xf numFmtId="0" fontId="9" fillId="0" borderId="5" xfId="0" applyFont="1" applyBorder="1" applyAlignment="1">
      <alignment horizontal="left" vertical="center" wrapText="1"/>
    </xf>
    <xf numFmtId="0" fontId="9" fillId="0" borderId="4" xfId="0" applyFont="1" applyBorder="1" applyAlignment="1">
      <alignment horizontal="left" vertical="center" wrapText="1"/>
    </xf>
    <xf numFmtId="0" fontId="13" fillId="0" borderId="5" xfId="0" applyFont="1" applyBorder="1" applyAlignment="1">
      <alignment horizontal="left" vertical="center" wrapText="1"/>
    </xf>
    <xf numFmtId="0" fontId="13" fillId="0" borderId="4" xfId="0" applyFont="1" applyBorder="1" applyAlignment="1">
      <alignment horizontal="left" vertical="center" wrapText="1"/>
    </xf>
    <xf numFmtId="0" fontId="9" fillId="0" borderId="0" xfId="0" applyFont="1" applyAlignment="1">
      <alignment horizontal="center" vertical="center"/>
    </xf>
    <xf numFmtId="0" fontId="24" fillId="0" borderId="0" xfId="0" applyFont="1" applyAlignment="1">
      <alignment horizontal="center" vertical="center"/>
    </xf>
    <xf numFmtId="0" fontId="9" fillId="0" borderId="8" xfId="0" applyFont="1" applyBorder="1" applyAlignment="1">
      <alignment horizontal="left" vertical="center" wrapText="1"/>
    </xf>
    <xf numFmtId="0" fontId="1" fillId="0" borderId="12" xfId="0" applyFont="1" applyBorder="1" applyAlignment="1">
      <alignment horizontal="left" vertical="center"/>
    </xf>
    <xf numFmtId="0" fontId="1" fillId="0" borderId="0" xfId="0" applyFont="1" applyBorder="1" applyAlignment="1">
      <alignment horizontal="left" vertical="center"/>
    </xf>
    <xf numFmtId="0" fontId="1" fillId="0" borderId="13" xfId="0" applyFont="1" applyBorder="1" applyAlignment="1">
      <alignment horizontal="left" vertical="center"/>
    </xf>
    <xf numFmtId="0" fontId="1" fillId="0" borderId="6" xfId="0" applyFont="1" applyBorder="1" applyAlignment="1">
      <alignment horizontal="left" vertical="center"/>
    </xf>
    <xf numFmtId="0" fontId="1" fillId="0" borderId="14" xfId="0" applyFont="1" applyBorder="1" applyAlignment="1">
      <alignment horizontal="left" vertical="center"/>
    </xf>
    <xf numFmtId="0" fontId="1" fillId="0" borderId="7" xfId="0" applyFont="1" applyBorder="1" applyAlignment="1">
      <alignment horizontal="left" vertical="center"/>
    </xf>
    <xf numFmtId="0" fontId="1" fillId="0" borderId="0" xfId="0" applyFont="1" applyAlignment="1">
      <alignment horizontal="left" vertical="center" wrapText="1"/>
    </xf>
    <xf numFmtId="0" fontId="1" fillId="0" borderId="5" xfId="0" applyFont="1" applyBorder="1" applyAlignment="1">
      <alignment horizontal="center" vertical="center"/>
    </xf>
    <xf numFmtId="0" fontId="1" fillId="0" borderId="8" xfId="0" applyFont="1" applyBorder="1" applyAlignment="1">
      <alignment horizontal="center" vertical="center"/>
    </xf>
    <xf numFmtId="0" fontId="1" fillId="0" borderId="4" xfId="0" applyFont="1" applyBorder="1" applyAlignment="1">
      <alignment horizontal="center" vertical="center"/>
    </xf>
    <xf numFmtId="0" fontId="3" fillId="0" borderId="5" xfId="0" applyFont="1" applyBorder="1" applyAlignment="1">
      <alignment horizontal="left" vertical="center" wrapText="1"/>
    </xf>
    <xf numFmtId="0" fontId="3" fillId="0" borderId="8" xfId="0" applyFont="1" applyBorder="1" applyAlignment="1">
      <alignment horizontal="left" vertical="center" wrapText="1"/>
    </xf>
    <xf numFmtId="0" fontId="3" fillId="0" borderId="4" xfId="0" applyFont="1" applyBorder="1" applyAlignment="1">
      <alignment horizontal="left" vertical="center" wrapText="1"/>
    </xf>
    <xf numFmtId="0" fontId="1" fillId="0" borderId="5" xfId="0" applyFont="1" applyBorder="1" applyAlignment="1">
      <alignment horizontal="center"/>
    </xf>
    <xf numFmtId="0" fontId="1" fillId="0" borderId="8" xfId="0" applyFont="1" applyBorder="1" applyAlignment="1">
      <alignment horizontal="center"/>
    </xf>
    <xf numFmtId="0" fontId="1" fillId="0" borderId="4" xfId="0" applyFont="1" applyBorder="1" applyAlignment="1">
      <alignment horizontal="center"/>
    </xf>
    <xf numFmtId="0" fontId="1" fillId="0" borderId="9" xfId="0" applyFont="1" applyBorder="1" applyAlignment="1">
      <alignment horizontal="left" vertical="center"/>
    </xf>
    <xf numFmtId="0" fontId="1" fillId="0" borderId="10" xfId="0" applyFont="1" applyBorder="1" applyAlignment="1">
      <alignment horizontal="left" vertical="center"/>
    </xf>
    <xf numFmtId="0" fontId="1" fillId="0" borderId="11" xfId="0" applyFont="1" applyBorder="1" applyAlignment="1">
      <alignment horizontal="left" vertical="center"/>
    </xf>
    <xf numFmtId="166" fontId="1" fillId="0" borderId="5" xfId="0" applyNumberFormat="1" applyFont="1" applyBorder="1" applyAlignment="1">
      <alignment horizontal="center" vertical="center"/>
    </xf>
    <xf numFmtId="166" fontId="1" fillId="0" borderId="4" xfId="0" applyNumberFormat="1" applyFont="1" applyBorder="1" applyAlignment="1">
      <alignment horizontal="center" vertical="center"/>
    </xf>
    <xf numFmtId="0" fontId="13" fillId="0" borderId="8" xfId="0" applyFont="1" applyBorder="1" applyAlignment="1">
      <alignment horizontal="left" vertical="center" wrapText="1"/>
    </xf>
    <xf numFmtId="0" fontId="3" fillId="0" borderId="5" xfId="0" applyFont="1" applyBorder="1" applyAlignment="1">
      <alignment horizontal="center" vertical="center"/>
    </xf>
    <xf numFmtId="0" fontId="3" fillId="0" borderId="4" xfId="0" applyFont="1" applyBorder="1" applyAlignment="1">
      <alignment horizontal="center" vertical="center"/>
    </xf>
    <xf numFmtId="166" fontId="3" fillId="0" borderId="5" xfId="0" applyNumberFormat="1" applyFont="1" applyBorder="1" applyAlignment="1">
      <alignment horizontal="center" vertical="center"/>
    </xf>
    <xf numFmtId="166" fontId="3" fillId="0" borderId="4" xfId="0" applyNumberFormat="1" applyFont="1" applyBorder="1" applyAlignment="1">
      <alignment horizontal="center" vertical="center"/>
    </xf>
    <xf numFmtId="0" fontId="3" fillId="0" borderId="1" xfId="0" applyFont="1" applyBorder="1" applyAlignment="1">
      <alignment horizontal="left" vertical="center"/>
    </xf>
    <xf numFmtId="0" fontId="1" fillId="0" borderId="1" xfId="0" applyFont="1" applyBorder="1" applyAlignment="1">
      <alignment horizontal="left" vertical="center" wrapText="1"/>
    </xf>
    <xf numFmtId="0" fontId="1" fillId="0" borderId="1" xfId="0" applyFont="1" applyBorder="1" applyAlignment="1">
      <alignment horizontal="center" vertical="center"/>
    </xf>
    <xf numFmtId="166" fontId="1" fillId="0" borderId="1" xfId="0" applyNumberFormat="1" applyFont="1" applyBorder="1" applyAlignment="1">
      <alignment horizontal="center" vertical="center"/>
    </xf>
    <xf numFmtId="0" fontId="1" fillId="0" borderId="1" xfId="0" applyFont="1" applyBorder="1" applyAlignment="1">
      <alignment horizontal="center" textRotation="90" wrapText="1"/>
    </xf>
    <xf numFmtId="0" fontId="3" fillId="0" borderId="1" xfId="0" applyFont="1" applyBorder="1" applyAlignment="1">
      <alignment horizontal="center" vertical="center"/>
    </xf>
    <xf numFmtId="166" fontId="3" fillId="0" borderId="1" xfId="0" applyNumberFormat="1" applyFont="1" applyBorder="1" applyAlignment="1">
      <alignment horizontal="center" vertical="center"/>
    </xf>
    <xf numFmtId="0" fontId="10" fillId="0" borderId="1" xfId="0" applyFont="1" applyBorder="1" applyAlignment="1">
      <alignment horizontal="left" vertical="center" wrapText="1"/>
    </xf>
    <xf numFmtId="0" fontId="1" fillId="0" borderId="5" xfId="0" applyFont="1" applyBorder="1" applyAlignment="1">
      <alignment horizontal="center" vertical="center" wrapText="1"/>
    </xf>
    <xf numFmtId="0" fontId="1" fillId="0" borderId="8" xfId="0" applyFont="1" applyBorder="1" applyAlignment="1">
      <alignment horizontal="center" vertical="center" wrapText="1"/>
    </xf>
    <xf numFmtId="0" fontId="1" fillId="0" borderId="4" xfId="0" applyFont="1" applyBorder="1" applyAlignment="1">
      <alignment horizontal="center" vertical="center" wrapText="1"/>
    </xf>
    <xf numFmtId="0" fontId="3" fillId="0" borderId="1" xfId="0" applyFont="1" applyBorder="1" applyAlignment="1">
      <alignment horizontal="left" vertical="center" wrapText="1"/>
    </xf>
    <xf numFmtId="0" fontId="3" fillId="0" borderId="5" xfId="0" applyFont="1" applyBorder="1" applyAlignment="1">
      <alignment horizontal="left" vertical="center"/>
    </xf>
    <xf numFmtId="0" fontId="3" fillId="0" borderId="8" xfId="0" applyFont="1" applyBorder="1" applyAlignment="1">
      <alignment horizontal="left" vertical="center"/>
    </xf>
    <xf numFmtId="0" fontId="3" fillId="0" borderId="4" xfId="0" applyFont="1" applyBorder="1" applyAlignment="1">
      <alignment horizontal="left"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6" xfId="0" applyFont="1" applyBorder="1" applyAlignment="1">
      <alignment horizontal="center" vertical="center"/>
    </xf>
    <xf numFmtId="0" fontId="1" fillId="0" borderId="14" xfId="0" applyFont="1" applyBorder="1" applyAlignment="1">
      <alignment horizontal="center" vertical="center"/>
    </xf>
    <xf numFmtId="0" fontId="1" fillId="0" borderId="7" xfId="0" applyFont="1" applyBorder="1" applyAlignment="1">
      <alignment horizontal="center" vertical="center"/>
    </xf>
    <xf numFmtId="0" fontId="1" fillId="0" borderId="1" xfId="0" applyFont="1" applyBorder="1" applyAlignment="1">
      <alignment horizontal="center"/>
    </xf>
    <xf numFmtId="0" fontId="1" fillId="0" borderId="1" xfId="0" applyFont="1" applyBorder="1" applyAlignment="1">
      <alignment horizontal="center" vertical="center" textRotation="90" wrapText="1"/>
    </xf>
    <xf numFmtId="0" fontId="9" fillId="2" borderId="5" xfId="0" applyFont="1" applyFill="1" applyBorder="1" applyAlignment="1">
      <alignment horizontal="left" vertical="center" wrapText="1"/>
    </xf>
    <xf numFmtId="0" fontId="9" fillId="2" borderId="8" xfId="0" applyFont="1" applyFill="1" applyBorder="1" applyAlignment="1">
      <alignment horizontal="left" vertical="center" wrapText="1"/>
    </xf>
    <xf numFmtId="0" fontId="9" fillId="2" borderId="4" xfId="0" applyFont="1" applyFill="1" applyBorder="1" applyAlignment="1">
      <alignment horizontal="left" vertical="center" wrapText="1"/>
    </xf>
    <xf numFmtId="0" fontId="9" fillId="2" borderId="1" xfId="0" applyFont="1" applyFill="1" applyBorder="1" applyAlignment="1">
      <alignment horizontal="left" vertical="center" wrapText="1"/>
    </xf>
    <xf numFmtId="0" fontId="1" fillId="0" borderId="3" xfId="0" applyFont="1" applyBorder="1" applyAlignment="1">
      <alignment horizontal="center" vertical="center" textRotation="90" wrapText="1"/>
    </xf>
    <xf numFmtId="0" fontId="1" fillId="0" borderId="15" xfId="0" applyFont="1" applyBorder="1" applyAlignment="1">
      <alignment horizontal="center" vertical="center" textRotation="90" wrapText="1"/>
    </xf>
    <xf numFmtId="0" fontId="1" fillId="0" borderId="3" xfId="0" applyFont="1" applyBorder="1" applyAlignment="1">
      <alignment horizontal="left" vertical="center"/>
    </xf>
    <xf numFmtId="0" fontId="1" fillId="0" borderId="2" xfId="0" applyFont="1" applyBorder="1" applyAlignment="1">
      <alignment horizontal="left" vertical="center"/>
    </xf>
    <xf numFmtId="0" fontId="1" fillId="0" borderId="3" xfId="0" applyFont="1" applyBorder="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textRotation="90" wrapText="1"/>
    </xf>
    <xf numFmtId="0" fontId="1" fillId="0" borderId="5" xfId="0" applyFont="1" applyBorder="1" applyAlignment="1">
      <alignment horizontal="left" vertical="top"/>
    </xf>
    <xf numFmtId="0" fontId="1" fillId="0" borderId="8" xfId="0" applyFont="1" applyBorder="1" applyAlignment="1">
      <alignment horizontal="left" vertical="top"/>
    </xf>
    <xf numFmtId="0" fontId="1" fillId="0" borderId="4" xfId="0" applyFont="1" applyBorder="1" applyAlignment="1">
      <alignment horizontal="left" vertical="top"/>
    </xf>
    <xf numFmtId="0" fontId="1" fillId="0" borderId="5" xfId="0" applyFont="1" applyBorder="1" applyAlignment="1">
      <alignment vertical="top" wrapText="1"/>
    </xf>
    <xf numFmtId="0" fontId="1" fillId="0" borderId="8" xfId="0" applyFont="1" applyBorder="1" applyAlignment="1">
      <alignment vertical="top" wrapText="1"/>
    </xf>
    <xf numFmtId="0" fontId="1" fillId="0" borderId="4" xfId="0" applyFont="1" applyBorder="1" applyAlignment="1">
      <alignment vertical="top" wrapText="1"/>
    </xf>
    <xf numFmtId="0" fontId="7" fillId="2" borderId="8" xfId="0" applyFont="1" applyFill="1" applyBorder="1" applyAlignment="1">
      <alignment horizontal="left" vertical="top" wrapText="1"/>
    </xf>
    <xf numFmtId="0" fontId="1" fillId="0" borderId="8" xfId="0" applyFont="1" applyBorder="1" applyAlignment="1">
      <alignment horizontal="left" vertical="center"/>
    </xf>
    <xf numFmtId="0" fontId="1" fillId="0" borderId="4" xfId="0" applyFont="1" applyBorder="1" applyAlignment="1">
      <alignment horizontal="left" vertical="center"/>
    </xf>
    <xf numFmtId="0" fontId="7" fillId="2" borderId="4" xfId="0" applyFont="1" applyFill="1" applyBorder="1" applyAlignment="1">
      <alignment horizontal="left" vertical="top" wrapText="1"/>
    </xf>
    <xf numFmtId="0" fontId="1" fillId="0" borderId="1" xfId="0" applyFont="1" applyBorder="1" applyAlignment="1">
      <alignment horizontal="left" vertical="center"/>
    </xf>
    <xf numFmtId="0" fontId="1" fillId="0" borderId="5" xfId="0" applyFont="1" applyBorder="1" applyAlignment="1">
      <alignment horizontal="left" vertical="center"/>
    </xf>
    <xf numFmtId="49" fontId="1" fillId="0" borderId="1" xfId="0" applyNumberFormat="1" applyFont="1" applyBorder="1" applyAlignment="1">
      <alignment horizontal="center"/>
    </xf>
    <xf numFmtId="0" fontId="3" fillId="0" borderId="10" xfId="0" applyFont="1" applyBorder="1" applyAlignment="1">
      <alignment horizontal="left" vertical="center"/>
    </xf>
    <xf numFmtId="0" fontId="3" fillId="0" borderId="11" xfId="0" applyFont="1" applyBorder="1" applyAlignment="1">
      <alignment horizontal="left" vertical="center"/>
    </xf>
    <xf numFmtId="0" fontId="3" fillId="0" borderId="5" xfId="0" applyFont="1" applyBorder="1" applyAlignment="1">
      <alignment horizontal="center"/>
    </xf>
    <xf numFmtId="0" fontId="3" fillId="0" borderId="4" xfId="0" applyFont="1" applyBorder="1" applyAlignment="1">
      <alignment horizontal="center"/>
    </xf>
    <xf numFmtId="0" fontId="9" fillId="0" borderId="5" xfId="0" applyFont="1" applyBorder="1" applyAlignment="1">
      <alignment horizontal="left" vertical="top" wrapText="1"/>
    </xf>
    <xf numFmtId="0" fontId="9" fillId="0" borderId="4" xfId="0" applyFont="1" applyBorder="1" applyAlignment="1">
      <alignment horizontal="left" vertical="top" wrapText="1"/>
    </xf>
    <xf numFmtId="0" fontId="19" fillId="0" borderId="5" xfId="0" applyFont="1" applyBorder="1" applyAlignment="1">
      <alignment horizontal="left" vertical="top" wrapText="1"/>
    </xf>
    <xf numFmtId="0" fontId="19" fillId="0" borderId="4" xfId="0" applyFont="1" applyBorder="1" applyAlignment="1">
      <alignment horizontal="left" vertical="top" wrapText="1"/>
    </xf>
    <xf numFmtId="0" fontId="47" fillId="0" borderId="5" xfId="0" applyFont="1" applyBorder="1" applyAlignment="1">
      <alignment horizontal="left" vertical="top" wrapText="1"/>
    </xf>
    <xf numFmtId="0" fontId="47" fillId="0" borderId="4" xfId="0" applyFont="1" applyBorder="1" applyAlignment="1">
      <alignment horizontal="left" vertical="top" wrapText="1"/>
    </xf>
    <xf numFmtId="0" fontId="47" fillId="0" borderId="5" xfId="0" applyFont="1" applyBorder="1" applyAlignment="1">
      <alignment vertical="top" wrapText="1"/>
    </xf>
    <xf numFmtId="0" fontId="47" fillId="0" borderId="4" xfId="0" applyFont="1" applyBorder="1" applyAlignment="1">
      <alignment vertical="top" wrapText="1"/>
    </xf>
    <xf numFmtId="0" fontId="4" fillId="0" borderId="1" xfId="0" applyFont="1" applyBorder="1" applyAlignment="1">
      <alignment horizontal="left" vertical="center"/>
    </xf>
    <xf numFmtId="0" fontId="4" fillId="0" borderId="1" xfId="0" applyFont="1" applyBorder="1" applyAlignment="1">
      <alignment horizontal="center" vertical="center"/>
    </xf>
    <xf numFmtId="0" fontId="4" fillId="0" borderId="5" xfId="0" applyFont="1" applyBorder="1" applyAlignment="1">
      <alignment horizontal="left" vertical="center"/>
    </xf>
    <xf numFmtId="0" fontId="4" fillId="0" borderId="8"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center" vertical="center"/>
    </xf>
    <xf numFmtId="0" fontId="4" fillId="0" borderId="4" xfId="0" applyFont="1" applyBorder="1" applyAlignment="1">
      <alignment horizontal="center" vertical="center"/>
    </xf>
    <xf numFmtId="0" fontId="4" fillId="0" borderId="8" xfId="0" applyFont="1" applyBorder="1" applyAlignment="1">
      <alignment horizontal="center" vertical="center"/>
    </xf>
    <xf numFmtId="0" fontId="3" fillId="0" borderId="5" xfId="0" applyFont="1" applyBorder="1" applyAlignment="1">
      <alignment horizontal="left"/>
    </xf>
    <xf numFmtId="0" fontId="1" fillId="0" borderId="8" xfId="0" applyFont="1" applyBorder="1" applyAlignment="1">
      <alignment horizontal="left"/>
    </xf>
    <xf numFmtId="0" fontId="1" fillId="0" borderId="4" xfId="0" applyFont="1" applyBorder="1" applyAlignment="1">
      <alignment horizontal="left"/>
    </xf>
    <xf numFmtId="0" fontId="1" fillId="0" borderId="1" xfId="0" applyFont="1" applyBorder="1" applyAlignment="1">
      <alignment horizontal="center" vertical="center" textRotation="90"/>
    </xf>
    <xf numFmtId="0" fontId="1" fillId="0" borderId="5" xfId="0" applyFont="1" applyBorder="1" applyAlignment="1">
      <alignment horizontal="left" vertical="center" wrapText="1"/>
    </xf>
    <xf numFmtId="0" fontId="1" fillId="0" borderId="4" xfId="0" applyFont="1" applyBorder="1" applyAlignment="1">
      <alignment horizontal="left" vertical="center" wrapText="1"/>
    </xf>
    <xf numFmtId="0" fontId="16" fillId="0" borderId="5" xfId="0" applyFont="1" applyBorder="1" applyAlignment="1">
      <alignment horizontal="left" wrapText="1"/>
    </xf>
    <xf numFmtId="0" fontId="16" fillId="0" borderId="4" xfId="0" applyFont="1" applyBorder="1" applyAlignment="1">
      <alignment horizontal="left" wrapText="1"/>
    </xf>
    <xf numFmtId="0" fontId="16" fillId="0" borderId="5" xfId="0" applyFont="1" applyBorder="1" applyAlignment="1">
      <alignment vertical="top" wrapText="1"/>
    </xf>
    <xf numFmtId="0" fontId="16" fillId="0" borderId="4" xfId="0" applyFont="1" applyBorder="1" applyAlignment="1">
      <alignment vertical="top" wrapText="1"/>
    </xf>
    <xf numFmtId="0" fontId="1" fillId="0" borderId="0" xfId="0" applyFont="1" applyAlignment="1">
      <alignment horizontal="center" vertical="center"/>
    </xf>
    <xf numFmtId="0" fontId="2" fillId="0" borderId="0" xfId="0" applyFont="1" applyAlignment="1">
      <alignment horizontal="center" vertical="center"/>
    </xf>
    <xf numFmtId="0" fontId="1" fillId="0" borderId="5" xfId="0" applyFont="1" applyBorder="1" applyAlignment="1">
      <alignment vertical="center"/>
    </xf>
    <xf numFmtId="0" fontId="1" fillId="0" borderId="8" xfId="0" applyFont="1" applyBorder="1" applyAlignment="1">
      <alignment vertical="center"/>
    </xf>
    <xf numFmtId="0" fontId="1" fillId="0" borderId="4" xfId="0" applyFont="1" applyBorder="1" applyAlignment="1">
      <alignment vertical="center"/>
    </xf>
    <xf numFmtId="0" fontId="1" fillId="0" borderId="1" xfId="0" applyFont="1" applyBorder="1" applyAlignment="1">
      <alignment vertical="center"/>
    </xf>
    <xf numFmtId="0" fontId="2" fillId="0" borderId="5" xfId="0" applyFont="1" applyBorder="1" applyAlignment="1">
      <alignment horizontal="center" vertical="center"/>
    </xf>
    <xf numFmtId="0" fontId="2" fillId="0" borderId="4" xfId="0" applyFont="1" applyBorder="1" applyAlignment="1">
      <alignment horizontal="center" vertical="center"/>
    </xf>
    <xf numFmtId="0" fontId="1" fillId="0" borderId="8" xfId="0" applyFont="1" applyBorder="1" applyAlignment="1">
      <alignment horizontal="left" vertical="center" wrapText="1"/>
    </xf>
    <xf numFmtId="0" fontId="1" fillId="0" borderId="0" xfId="0" applyFont="1" applyFill="1" applyAlignment="1">
      <alignment horizontal="center" vertical="center"/>
    </xf>
    <xf numFmtId="0" fontId="2" fillId="0" borderId="0" xfId="0" applyFont="1" applyFill="1" applyAlignment="1">
      <alignment horizontal="center" vertical="center"/>
    </xf>
    <xf numFmtId="0" fontId="1" fillId="0" borderId="1" xfId="0" applyFont="1" applyFill="1" applyBorder="1" applyAlignment="1">
      <alignment horizontal="left" vertical="center"/>
    </xf>
    <xf numFmtId="0" fontId="1" fillId="0" borderId="5" xfId="0" applyFont="1" applyFill="1" applyBorder="1" applyAlignment="1">
      <alignment horizontal="left" vertical="center"/>
    </xf>
    <xf numFmtId="0" fontId="1" fillId="0" borderId="8" xfId="0" applyFont="1" applyFill="1" applyBorder="1" applyAlignment="1">
      <alignment horizontal="left" vertical="center"/>
    </xf>
    <xf numFmtId="0" fontId="1" fillId="0" borderId="4" xfId="0" applyFont="1" applyFill="1" applyBorder="1" applyAlignment="1">
      <alignment horizontal="left" vertical="center"/>
    </xf>
    <xf numFmtId="0" fontId="1" fillId="0" borderId="1" xfId="0" applyFont="1" applyFill="1" applyBorder="1" applyAlignment="1">
      <alignment vertical="center"/>
    </xf>
    <xf numFmtId="0" fontId="1" fillId="0" borderId="5" xfId="0" applyFont="1" applyFill="1" applyBorder="1" applyAlignment="1">
      <alignment horizontal="center" vertical="center"/>
    </xf>
    <xf numFmtId="0" fontId="1" fillId="0" borderId="4" xfId="0" applyFont="1" applyFill="1" applyBorder="1" applyAlignment="1">
      <alignment horizontal="center" vertical="center"/>
    </xf>
    <xf numFmtId="0" fontId="3" fillId="0" borderId="1" xfId="0" applyFont="1" applyFill="1" applyBorder="1" applyAlignment="1">
      <alignment horizontal="left" vertical="center"/>
    </xf>
    <xf numFmtId="0" fontId="3" fillId="0" borderId="5"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alignment horizontal="center"/>
    </xf>
    <xf numFmtId="0" fontId="1" fillId="0" borderId="5" xfId="0" applyFont="1" applyFill="1" applyBorder="1" applyAlignment="1">
      <alignment vertical="center"/>
    </xf>
    <xf numFmtId="0" fontId="1" fillId="0" borderId="8" xfId="0" applyFont="1" applyFill="1" applyBorder="1" applyAlignment="1">
      <alignment vertical="center"/>
    </xf>
    <xf numFmtId="0" fontId="1" fillId="0" borderId="4" xfId="0" applyFont="1" applyFill="1" applyBorder="1" applyAlignment="1">
      <alignment vertical="center"/>
    </xf>
    <xf numFmtId="0" fontId="1" fillId="0" borderId="9" xfId="0" applyFont="1" applyFill="1" applyBorder="1" applyAlignment="1">
      <alignment horizontal="center" vertical="center"/>
    </xf>
    <xf numFmtId="0" fontId="1" fillId="0" borderId="10" xfId="0" applyFont="1" applyFill="1" applyBorder="1" applyAlignment="1">
      <alignment horizontal="center" vertical="center"/>
    </xf>
    <xf numFmtId="0" fontId="1" fillId="0" borderId="11" xfId="0" applyFont="1" applyFill="1" applyBorder="1" applyAlignment="1">
      <alignment horizontal="center" vertical="center"/>
    </xf>
    <xf numFmtId="0" fontId="1" fillId="0" borderId="6" xfId="0" applyFont="1" applyFill="1" applyBorder="1" applyAlignment="1">
      <alignment horizontal="center" vertical="center"/>
    </xf>
    <xf numFmtId="0" fontId="1" fillId="0" borderId="14" xfId="0" applyFont="1" applyFill="1" applyBorder="1" applyAlignment="1">
      <alignment horizontal="center" vertical="center"/>
    </xf>
    <xf numFmtId="0" fontId="1" fillId="0" borderId="7"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xf>
    <xf numFmtId="0" fontId="3" fillId="0" borderId="5"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1" xfId="0" applyFont="1" applyFill="1" applyBorder="1" applyAlignment="1">
      <alignment horizontal="center" vertical="center"/>
    </xf>
    <xf numFmtId="0" fontId="1" fillId="0" borderId="5" xfId="0" applyFont="1" applyFill="1" applyBorder="1" applyAlignment="1">
      <alignment horizontal="left" vertical="center" wrapText="1"/>
    </xf>
    <xf numFmtId="0" fontId="1" fillId="0" borderId="4" xfId="0" applyFont="1" applyFill="1" applyBorder="1" applyAlignment="1">
      <alignment horizontal="left" vertical="center" wrapText="1"/>
    </xf>
    <xf numFmtId="0" fontId="1" fillId="0" borderId="5" xfId="0" applyFont="1" applyFill="1" applyBorder="1" applyAlignment="1">
      <alignment horizontal="center"/>
    </xf>
    <xf numFmtId="0" fontId="1" fillId="0" borderId="4" xfId="0" applyFont="1" applyFill="1" applyBorder="1" applyAlignment="1">
      <alignment horizontal="center"/>
    </xf>
    <xf numFmtId="0" fontId="18" fillId="0" borderId="5" xfId="0" applyFont="1" applyFill="1" applyBorder="1" applyAlignment="1">
      <alignment horizontal="center" vertical="center"/>
    </xf>
    <xf numFmtId="0" fontId="18" fillId="0" borderId="4" xfId="0" applyFont="1" applyFill="1" applyBorder="1" applyAlignment="1">
      <alignment horizontal="center" vertical="center"/>
    </xf>
    <xf numFmtId="0" fontId="4" fillId="0" borderId="1" xfId="0" applyFont="1" applyFill="1" applyBorder="1" applyAlignment="1">
      <alignment horizontal="left" vertical="center"/>
    </xf>
    <xf numFmtId="0" fontId="4" fillId="0" borderId="1"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4" xfId="0" applyFont="1" applyFill="1" applyBorder="1" applyAlignment="1">
      <alignment horizontal="center" vertical="center"/>
    </xf>
    <xf numFmtId="0" fontId="3" fillId="0" borderId="5" xfId="0" applyFont="1" applyFill="1" applyBorder="1" applyAlignment="1">
      <alignment horizontal="left"/>
    </xf>
    <xf numFmtId="0" fontId="1" fillId="0" borderId="8" xfId="0" applyFont="1" applyFill="1" applyBorder="1" applyAlignment="1">
      <alignment horizontal="left"/>
    </xf>
    <xf numFmtId="0" fontId="1" fillId="0" borderId="4" xfId="0" applyFont="1" applyFill="1" applyBorder="1" applyAlignment="1">
      <alignment horizontal="left"/>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textRotation="90"/>
    </xf>
    <xf numFmtId="0" fontId="48" fillId="0" borderId="5" xfId="0" applyFont="1" applyFill="1" applyBorder="1" applyAlignment="1">
      <alignment horizontal="center" vertical="center"/>
    </xf>
    <xf numFmtId="0" fontId="48" fillId="0" borderId="4" xfId="0" applyFont="1" applyFill="1" applyBorder="1" applyAlignment="1">
      <alignment horizontal="center" vertical="center"/>
    </xf>
    <xf numFmtId="0" fontId="4" fillId="0" borderId="5" xfId="0" applyFont="1" applyFill="1" applyBorder="1" applyAlignment="1">
      <alignment horizontal="left" vertical="center"/>
    </xf>
    <xf numFmtId="0" fontId="4" fillId="0" borderId="8" xfId="0" applyFont="1" applyFill="1" applyBorder="1" applyAlignment="1">
      <alignment horizontal="left" vertical="center"/>
    </xf>
    <xf numFmtId="0" fontId="4" fillId="0" borderId="4" xfId="0" applyFont="1" applyFill="1" applyBorder="1" applyAlignment="1">
      <alignment horizontal="left" vertical="center"/>
    </xf>
    <xf numFmtId="0" fontId="4" fillId="0" borderId="5"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25" fillId="0" borderId="1" xfId="0" applyFont="1" applyFill="1" applyBorder="1" applyAlignment="1">
      <alignment horizontal="center" vertical="center"/>
    </xf>
    <xf numFmtId="0" fontId="1" fillId="0" borderId="8" xfId="0" applyFont="1" applyFill="1" applyBorder="1" applyAlignment="1">
      <alignment horizontal="center"/>
    </xf>
    <xf numFmtId="0" fontId="3" fillId="0" borderId="8" xfId="0" applyFont="1" applyFill="1" applyBorder="1" applyAlignment="1">
      <alignment horizontal="left" vertical="center"/>
    </xf>
    <xf numFmtId="0" fontId="3" fillId="0" borderId="4" xfId="0" applyFont="1" applyFill="1" applyBorder="1" applyAlignment="1">
      <alignment horizontal="left" vertical="center"/>
    </xf>
    <xf numFmtId="0" fontId="3" fillId="0" borderId="5" xfId="0" applyFont="1" applyFill="1" applyBorder="1" applyAlignment="1">
      <alignment horizontal="left" vertical="center"/>
    </xf>
    <xf numFmtId="0" fontId="1" fillId="0" borderId="8" xfId="0" applyFont="1" applyFill="1" applyBorder="1" applyAlignment="1">
      <alignment horizontal="center" vertical="center"/>
    </xf>
    <xf numFmtId="0" fontId="3" fillId="0" borderId="5" xfId="0" applyFont="1" applyFill="1" applyBorder="1" applyAlignment="1">
      <alignment horizontal="center"/>
    </xf>
    <xf numFmtId="0" fontId="3" fillId="0" borderId="4" xfId="0" applyFont="1" applyFill="1" applyBorder="1" applyAlignment="1">
      <alignment horizontal="center"/>
    </xf>
    <xf numFmtId="49" fontId="1" fillId="0" borderId="1" xfId="0" applyNumberFormat="1" applyFont="1" applyFill="1" applyBorder="1" applyAlignment="1">
      <alignment horizontal="center"/>
    </xf>
    <xf numFmtId="0" fontId="1" fillId="0" borderId="3" xfId="0" applyFont="1" applyFill="1" applyBorder="1" applyAlignment="1">
      <alignment horizontal="left" vertical="center"/>
    </xf>
    <xf numFmtId="0" fontId="1" fillId="0" borderId="2" xfId="0" applyFont="1" applyFill="1" applyBorder="1" applyAlignment="1">
      <alignment horizontal="left" vertical="center"/>
    </xf>
    <xf numFmtId="0" fontId="1" fillId="0" borderId="3" xfId="0" applyFont="1" applyFill="1" applyBorder="1" applyAlignment="1">
      <alignment horizontal="center" vertical="center"/>
    </xf>
    <xf numFmtId="0" fontId="1" fillId="0" borderId="3" xfId="0" applyFont="1" applyFill="1" applyBorder="1" applyAlignment="1">
      <alignment horizontal="center" vertical="center" textRotation="90" wrapText="1"/>
    </xf>
    <xf numFmtId="0" fontId="1" fillId="0" borderId="2" xfId="0" applyFont="1" applyFill="1" applyBorder="1" applyAlignment="1">
      <alignment horizontal="center" vertical="center" textRotation="90" wrapText="1"/>
    </xf>
    <xf numFmtId="0" fontId="20" fillId="2" borderId="28" xfId="0" applyFont="1" applyFill="1" applyBorder="1" applyAlignment="1">
      <alignment horizontal="left" vertical="center" wrapText="1"/>
    </xf>
    <xf numFmtId="0" fontId="20" fillId="2" borderId="29" xfId="0" applyFont="1" applyFill="1" applyBorder="1" applyAlignment="1">
      <alignment horizontal="left" vertical="center" wrapText="1"/>
    </xf>
    <xf numFmtId="0" fontId="20" fillId="2" borderId="30" xfId="0" applyFont="1" applyFill="1" applyBorder="1" applyAlignment="1">
      <alignment horizontal="left" vertical="center" wrapText="1"/>
    </xf>
    <xf numFmtId="0" fontId="20" fillId="2" borderId="31" xfId="0" applyFont="1" applyFill="1" applyBorder="1" applyAlignment="1">
      <alignment horizontal="left" vertical="center" wrapText="1"/>
    </xf>
    <xf numFmtId="0" fontId="1" fillId="0" borderId="8" xfId="0" applyFont="1" applyFill="1" applyBorder="1" applyAlignment="1">
      <alignment horizontal="left" vertical="center" wrapText="1"/>
    </xf>
    <xf numFmtId="0" fontId="1" fillId="0" borderId="5" xfId="0" applyFont="1" applyFill="1" applyBorder="1" applyAlignment="1">
      <alignment horizontal="left" vertical="top"/>
    </xf>
    <xf numFmtId="0" fontId="1" fillId="0" borderId="8" xfId="0" applyFont="1" applyFill="1" applyBorder="1" applyAlignment="1">
      <alignment horizontal="left" vertical="top"/>
    </xf>
    <xf numFmtId="0" fontId="1" fillId="0" borderId="4" xfId="0" applyFont="1" applyFill="1" applyBorder="1" applyAlignment="1">
      <alignment horizontal="left" vertical="top"/>
    </xf>
    <xf numFmtId="0" fontId="1" fillId="0" borderId="5" xfId="0" applyFont="1" applyFill="1" applyBorder="1" applyAlignment="1">
      <alignment vertical="top" wrapText="1"/>
    </xf>
    <xf numFmtId="0" fontId="1" fillId="0" borderId="8" xfId="0" applyFont="1" applyFill="1" applyBorder="1" applyAlignment="1">
      <alignment vertical="top" wrapText="1"/>
    </xf>
    <xf numFmtId="0" fontId="1" fillId="0" borderId="4" xfId="0" applyFont="1" applyFill="1" applyBorder="1" applyAlignment="1">
      <alignment vertical="top" wrapText="1"/>
    </xf>
    <xf numFmtId="0" fontId="64" fillId="2" borderId="31" xfId="0" applyFont="1" applyFill="1" applyBorder="1" applyAlignment="1">
      <alignment horizontal="left" vertical="center" wrapText="1"/>
    </xf>
    <xf numFmtId="0" fontId="64" fillId="2" borderId="28" xfId="0" applyFont="1" applyFill="1" applyBorder="1" applyAlignment="1">
      <alignment horizontal="left" vertical="center" wrapText="1"/>
    </xf>
    <xf numFmtId="0" fontId="64" fillId="2" borderId="29" xfId="0" applyFont="1" applyFill="1" applyBorder="1" applyAlignment="1">
      <alignment horizontal="left" vertical="center" wrapText="1"/>
    </xf>
    <xf numFmtId="0" fontId="64" fillId="2" borderId="30" xfId="0" applyFont="1" applyFill="1" applyBorder="1" applyAlignment="1">
      <alignment horizontal="left" vertical="center" wrapText="1"/>
    </xf>
    <xf numFmtId="0" fontId="1" fillId="0" borderId="15" xfId="0" applyFont="1" applyFill="1" applyBorder="1" applyAlignment="1">
      <alignment horizontal="center" vertical="center" textRotation="90" wrapText="1"/>
    </xf>
    <xf numFmtId="0" fontId="52" fillId="2" borderId="31" xfId="0" applyFont="1" applyFill="1" applyBorder="1" applyAlignment="1">
      <alignment horizontal="left" vertical="center" wrapText="1"/>
    </xf>
    <xf numFmtId="0" fontId="3" fillId="0" borderId="5" xfId="0" applyFont="1" applyFill="1" applyBorder="1" applyAlignment="1">
      <alignment vertical="center" wrapText="1"/>
    </xf>
    <xf numFmtId="0" fontId="3" fillId="0" borderId="8" xfId="0" applyFont="1" applyFill="1" applyBorder="1" applyAlignment="1">
      <alignment vertical="center" wrapText="1"/>
    </xf>
    <xf numFmtId="0" fontId="3" fillId="0" borderId="4" xfId="0" applyFont="1" applyFill="1" applyBorder="1" applyAlignment="1">
      <alignment vertical="center" wrapText="1"/>
    </xf>
    <xf numFmtId="166" fontId="3" fillId="0" borderId="5" xfId="0" applyNumberFormat="1" applyFont="1" applyFill="1" applyBorder="1" applyAlignment="1">
      <alignment horizontal="center" vertical="center"/>
    </xf>
    <xf numFmtId="166" fontId="4" fillId="0" borderId="1" xfId="0" applyNumberFormat="1" applyFont="1" applyFill="1" applyBorder="1" applyAlignment="1">
      <alignment horizontal="center" vertical="center"/>
    </xf>
    <xf numFmtId="0" fontId="7" fillId="0" borderId="5" xfId="0" applyFont="1" applyFill="1" applyBorder="1" applyAlignment="1">
      <alignment horizontal="left" vertical="center" wrapText="1"/>
    </xf>
    <xf numFmtId="0" fontId="7" fillId="0" borderId="8" xfId="0" applyFont="1" applyFill="1" applyBorder="1" applyAlignment="1">
      <alignment horizontal="left" vertical="center" wrapText="1"/>
    </xf>
    <xf numFmtId="0" fontId="7" fillId="0" borderId="4" xfId="0" applyFont="1" applyFill="1" applyBorder="1" applyAlignment="1">
      <alignment horizontal="left" vertical="center" wrapText="1"/>
    </xf>
    <xf numFmtId="166" fontId="4" fillId="0" borderId="5" xfId="0" applyNumberFormat="1" applyFont="1" applyFill="1" applyBorder="1" applyAlignment="1">
      <alignment horizontal="center" vertical="center"/>
    </xf>
    <xf numFmtId="166" fontId="4" fillId="0" borderId="4" xfId="0" applyNumberFormat="1" applyFont="1" applyFill="1" applyBorder="1" applyAlignment="1">
      <alignment horizontal="center" vertical="center"/>
    </xf>
    <xf numFmtId="0" fontId="18" fillId="0" borderId="5" xfId="0" applyFont="1" applyFill="1" applyBorder="1" applyAlignment="1">
      <alignment vertical="center" wrapText="1"/>
    </xf>
    <xf numFmtId="0" fontId="18" fillId="0" borderId="8" xfId="0" applyFont="1" applyFill="1" applyBorder="1" applyAlignment="1">
      <alignment vertical="center" wrapText="1"/>
    </xf>
    <xf numFmtId="0" fontId="18" fillId="0" borderId="4" xfId="0" applyFont="1" applyFill="1" applyBorder="1" applyAlignment="1">
      <alignment vertical="center" wrapText="1"/>
    </xf>
    <xf numFmtId="166" fontId="3" fillId="0" borderId="4" xfId="0" applyNumberFormat="1" applyFont="1" applyFill="1" applyBorder="1" applyAlignment="1">
      <alignment horizontal="center" vertical="center"/>
    </xf>
    <xf numFmtId="166" fontId="13" fillId="0" borderId="1" xfId="0" applyNumberFormat="1" applyFont="1" applyFill="1" applyBorder="1" applyAlignment="1">
      <alignment horizontal="center" vertical="center"/>
    </xf>
    <xf numFmtId="0" fontId="13" fillId="2" borderId="1" xfId="0" applyFont="1" applyFill="1" applyBorder="1" applyAlignment="1">
      <alignment horizontal="left" vertical="center"/>
    </xf>
    <xf numFmtId="0" fontId="13" fillId="2" borderId="1" xfId="0" applyFont="1" applyFill="1" applyBorder="1" applyAlignment="1">
      <alignment horizontal="center" vertical="center"/>
    </xf>
    <xf numFmtId="166" fontId="9" fillId="0" borderId="5" xfId="0" applyNumberFormat="1" applyFont="1" applyFill="1" applyBorder="1" applyAlignment="1">
      <alignment horizontal="center" vertical="center"/>
    </xf>
    <xf numFmtId="166" fontId="9" fillId="0" borderId="4" xfId="0" applyNumberFormat="1" applyFont="1" applyFill="1" applyBorder="1" applyAlignment="1">
      <alignment horizontal="center" vertical="center"/>
    </xf>
    <xf numFmtId="166" fontId="13" fillId="0" borderId="5" xfId="0" applyNumberFormat="1" applyFont="1" applyFill="1" applyBorder="1" applyAlignment="1">
      <alignment horizontal="center" vertical="center"/>
    </xf>
    <xf numFmtId="166" fontId="13" fillId="0" borderId="4" xfId="0" applyNumberFormat="1" applyFont="1" applyFill="1" applyBorder="1" applyAlignment="1">
      <alignment horizontal="center" vertical="center"/>
    </xf>
    <xf numFmtId="166" fontId="9" fillId="0" borderId="5" xfId="0" applyNumberFormat="1" applyFont="1" applyFill="1" applyBorder="1" applyAlignment="1">
      <alignment horizontal="center"/>
    </xf>
    <xf numFmtId="166" fontId="9" fillId="0" borderId="4" xfId="0" applyNumberFormat="1" applyFont="1" applyFill="1" applyBorder="1" applyAlignment="1">
      <alignment horizontal="center"/>
    </xf>
    <xf numFmtId="0" fontId="9" fillId="2" borderId="1" xfId="0" applyFont="1" applyFill="1" applyBorder="1" applyAlignment="1">
      <alignment horizontal="center" vertical="center"/>
    </xf>
    <xf numFmtId="0" fontId="9" fillId="2" borderId="1" xfId="0" applyFont="1" applyFill="1" applyBorder="1" applyAlignment="1">
      <alignment horizontal="center" vertical="center" wrapText="1"/>
    </xf>
    <xf numFmtId="0" fontId="9" fillId="2" borderId="5" xfId="0" applyFont="1" applyFill="1" applyBorder="1" applyAlignment="1">
      <alignment horizontal="center" vertical="center"/>
    </xf>
    <xf numFmtId="0" fontId="9" fillId="2" borderId="4" xfId="0" applyFont="1" applyFill="1" applyBorder="1" applyAlignment="1">
      <alignment horizontal="center" vertical="center"/>
    </xf>
    <xf numFmtId="0" fontId="13" fillId="2" borderId="5" xfId="0" applyFont="1" applyFill="1" applyBorder="1" applyAlignment="1">
      <alignment horizontal="left" vertical="center"/>
    </xf>
    <xf numFmtId="0" fontId="13" fillId="2" borderId="8" xfId="0" applyFont="1" applyFill="1" applyBorder="1" applyAlignment="1">
      <alignment horizontal="left" vertical="center"/>
    </xf>
    <xf numFmtId="0" fontId="13" fillId="2" borderId="4" xfId="0" applyFont="1" applyFill="1" applyBorder="1" applyAlignment="1">
      <alignment horizontal="left" vertical="center"/>
    </xf>
    <xf numFmtId="0" fontId="9" fillId="2" borderId="8" xfId="0" applyFont="1" applyFill="1" applyBorder="1" applyAlignment="1">
      <alignment horizontal="center"/>
    </xf>
    <xf numFmtId="0" fontId="9" fillId="2" borderId="5" xfId="0" applyFont="1" applyFill="1" applyBorder="1" applyAlignment="1">
      <alignment horizontal="center"/>
    </xf>
    <xf numFmtId="0" fontId="9" fillId="2" borderId="4" xfId="0" applyFont="1" applyFill="1" applyBorder="1" applyAlignment="1">
      <alignment horizontal="center"/>
    </xf>
    <xf numFmtId="0" fontId="9" fillId="2" borderId="9" xfId="0" applyFont="1" applyFill="1" applyBorder="1" applyAlignment="1">
      <alignment horizontal="center" vertical="center"/>
    </xf>
    <xf numFmtId="0" fontId="9" fillId="2" borderId="11"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7" xfId="0" applyFont="1" applyFill="1" applyBorder="1" applyAlignment="1">
      <alignment horizontal="center" vertical="center"/>
    </xf>
    <xf numFmtId="0" fontId="13" fillId="2" borderId="5" xfId="0" applyFont="1" applyFill="1" applyBorder="1" applyAlignment="1">
      <alignment horizontal="center"/>
    </xf>
    <xf numFmtId="0" fontId="13" fillId="2" borderId="4" xfId="0" applyFont="1" applyFill="1" applyBorder="1" applyAlignment="1">
      <alignment horizontal="center"/>
    </xf>
    <xf numFmtId="166" fontId="9" fillId="0" borderId="1" xfId="0" applyNumberFormat="1" applyFont="1" applyFill="1" applyBorder="1" applyAlignment="1">
      <alignment horizontal="center" vertical="center"/>
    </xf>
    <xf numFmtId="0" fontId="23" fillId="2" borderId="1" xfId="0" applyFont="1" applyFill="1" applyBorder="1" applyAlignment="1">
      <alignment horizontal="left" vertical="center"/>
    </xf>
    <xf numFmtId="0" fontId="9" fillId="2" borderId="5" xfId="0" applyFont="1" applyFill="1" applyBorder="1" applyAlignment="1">
      <alignment horizontal="left" vertical="top"/>
    </xf>
    <xf numFmtId="0" fontId="9" fillId="2" borderId="1" xfId="0" applyFont="1" applyFill="1" applyBorder="1" applyAlignment="1">
      <alignment horizontal="center"/>
    </xf>
    <xf numFmtId="49" fontId="9" fillId="2" borderId="1" xfId="0" applyNumberFormat="1" applyFont="1" applyFill="1" applyBorder="1" applyAlignment="1">
      <alignment horizontal="center"/>
    </xf>
    <xf numFmtId="0" fontId="50" fillId="2" borderId="1" xfId="0" applyFont="1" applyFill="1" applyBorder="1" applyAlignment="1">
      <alignment horizontal="left" vertical="center" wrapText="1"/>
    </xf>
    <xf numFmtId="0" fontId="9" fillId="2" borderId="0" xfId="0" applyFont="1" applyFill="1" applyAlignment="1">
      <alignment horizontal="center" vertical="center"/>
    </xf>
    <xf numFmtId="0" fontId="24" fillId="2" borderId="0" xfId="0" applyFont="1" applyFill="1" applyAlignment="1">
      <alignment horizontal="center" vertical="center"/>
    </xf>
    <xf numFmtId="0" fontId="50" fillId="2" borderId="5" xfId="0" applyFont="1" applyFill="1" applyBorder="1" applyAlignment="1">
      <alignment horizontal="left" vertical="center" wrapText="1"/>
    </xf>
    <xf numFmtId="0" fontId="50" fillId="2" borderId="8" xfId="0" applyFont="1" applyFill="1" applyBorder="1" applyAlignment="1">
      <alignment horizontal="left" vertical="center" wrapText="1"/>
    </xf>
    <xf numFmtId="0" fontId="50" fillId="2" borderId="4" xfId="0" applyFont="1" applyFill="1" applyBorder="1" applyAlignment="1">
      <alignment horizontal="left" vertical="center" wrapText="1"/>
    </xf>
    <xf numFmtId="0" fontId="13" fillId="2" borderId="5" xfId="0" applyFont="1" applyFill="1" applyBorder="1" applyAlignment="1">
      <alignment horizontal="center" vertical="center"/>
    </xf>
    <xf numFmtId="0" fontId="13" fillId="2" borderId="4" xfId="0" applyFont="1" applyFill="1" applyBorder="1" applyAlignment="1">
      <alignment horizontal="center" vertical="center"/>
    </xf>
    <xf numFmtId="0" fontId="9" fillId="2" borderId="1" xfId="0" applyFont="1" applyFill="1" applyBorder="1" applyAlignment="1">
      <alignment horizontal="left" vertical="center"/>
    </xf>
    <xf numFmtId="0" fontId="9" fillId="2" borderId="10"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5" xfId="0" applyFont="1" applyFill="1" applyBorder="1" applyAlignment="1">
      <alignment horizontal="left" vertical="center"/>
    </xf>
    <xf numFmtId="0" fontId="9" fillId="2" borderId="8" xfId="0" applyFont="1" applyFill="1" applyBorder="1" applyAlignment="1">
      <alignment horizontal="left" vertical="center"/>
    </xf>
    <xf numFmtId="0" fontId="9" fillId="2" borderId="4" xfId="0" applyFont="1" applyFill="1" applyBorder="1" applyAlignment="1">
      <alignment horizontal="left" vertical="center"/>
    </xf>
    <xf numFmtId="0" fontId="13" fillId="2" borderId="5"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50" fillId="2" borderId="5" xfId="0" applyFont="1" applyFill="1" applyBorder="1" applyAlignment="1">
      <alignment horizontal="left" vertical="center"/>
    </xf>
    <xf numFmtId="0" fontId="50" fillId="2" borderId="8" xfId="0" applyFont="1" applyFill="1" applyBorder="1" applyAlignment="1">
      <alignment horizontal="left" vertical="center"/>
    </xf>
    <xf numFmtId="0" fontId="50" fillId="2" borderId="4" xfId="0" applyFont="1" applyFill="1" applyBorder="1" applyAlignment="1">
      <alignment horizontal="left" vertical="center"/>
    </xf>
    <xf numFmtId="0" fontId="13" fillId="2" borderId="10" xfId="0" applyFont="1" applyFill="1" applyBorder="1" applyAlignment="1">
      <alignment horizontal="left" vertical="center"/>
    </xf>
    <xf numFmtId="0" fontId="13" fillId="2" borderId="11" xfId="0" applyFont="1" applyFill="1" applyBorder="1" applyAlignment="1">
      <alignment horizontal="left" vertical="center"/>
    </xf>
    <xf numFmtId="0" fontId="23" fillId="2" borderId="1" xfId="0" applyFont="1" applyFill="1" applyBorder="1" applyAlignment="1">
      <alignment horizontal="center" vertical="center"/>
    </xf>
    <xf numFmtId="166" fontId="18" fillId="0" borderId="5" xfId="0" applyNumberFormat="1" applyFont="1" applyFill="1" applyBorder="1" applyAlignment="1">
      <alignment horizontal="center" vertical="center"/>
    </xf>
    <xf numFmtId="166" fontId="18" fillId="0" borderId="4" xfId="0" applyNumberFormat="1" applyFont="1" applyFill="1" applyBorder="1" applyAlignment="1">
      <alignment horizontal="center" vertical="center"/>
    </xf>
    <xf numFmtId="166" fontId="13" fillId="0" borderId="5" xfId="0" applyNumberFormat="1" applyFont="1" applyFill="1" applyBorder="1" applyAlignment="1">
      <alignment horizontal="center"/>
    </xf>
    <xf numFmtId="166" fontId="13" fillId="0" borderId="4" xfId="0" applyNumberFormat="1" applyFont="1" applyFill="1" applyBorder="1" applyAlignment="1">
      <alignment horizontal="center"/>
    </xf>
    <xf numFmtId="166" fontId="7" fillId="0" borderId="5" xfId="0" applyNumberFormat="1" applyFont="1" applyFill="1" applyBorder="1" applyAlignment="1">
      <alignment horizontal="center" vertical="center"/>
    </xf>
    <xf numFmtId="166" fontId="7" fillId="0" borderId="4" xfId="0" applyNumberFormat="1" applyFont="1" applyFill="1" applyBorder="1" applyAlignment="1">
      <alignment horizontal="center" vertical="center"/>
    </xf>
    <xf numFmtId="0" fontId="13" fillId="2" borderId="1" xfId="0" applyFont="1" applyFill="1" applyBorder="1" applyAlignment="1">
      <alignment horizontal="center"/>
    </xf>
    <xf numFmtId="0" fontId="9" fillId="2" borderId="1" xfId="0" applyFont="1" applyFill="1" applyBorder="1" applyAlignment="1">
      <alignment horizontal="center" textRotation="90" wrapText="1"/>
    </xf>
    <xf numFmtId="0" fontId="9" fillId="0" borderId="9" xfId="0" applyFont="1" applyFill="1" applyBorder="1" applyAlignment="1">
      <alignment horizontal="center" vertical="center"/>
    </xf>
    <xf numFmtId="0" fontId="9" fillId="0" borderId="10" xfId="0" applyFont="1" applyFill="1" applyBorder="1" applyAlignment="1">
      <alignment horizontal="center" vertical="center"/>
    </xf>
    <xf numFmtId="0" fontId="9" fillId="0" borderId="12" xfId="0" applyFont="1" applyFill="1" applyBorder="1" applyAlignment="1">
      <alignment horizontal="center" vertical="center"/>
    </xf>
    <xf numFmtId="0" fontId="9" fillId="0" borderId="0" xfId="0" applyFont="1" applyFill="1" applyBorder="1" applyAlignment="1">
      <alignment horizontal="center" vertical="center"/>
    </xf>
    <xf numFmtId="0" fontId="9" fillId="2" borderId="5" xfId="0" applyFont="1" applyFill="1" applyBorder="1" applyAlignment="1">
      <alignment vertical="top"/>
    </xf>
    <xf numFmtId="0" fontId="9" fillId="2" borderId="8" xfId="0" applyFont="1" applyFill="1" applyBorder="1" applyAlignment="1">
      <alignment vertical="top"/>
    </xf>
    <xf numFmtId="0" fontId="9" fillId="2" borderId="4" xfId="0" applyFont="1" applyFill="1" applyBorder="1" applyAlignment="1">
      <alignment vertical="top"/>
    </xf>
    <xf numFmtId="0" fontId="9" fillId="2" borderId="5" xfId="0" applyFont="1" applyFill="1" applyBorder="1" applyAlignment="1">
      <alignment horizontal="justify" vertical="top" wrapText="1"/>
    </xf>
    <xf numFmtId="0" fontId="9" fillId="2" borderId="8" xfId="0" applyFont="1" applyFill="1" applyBorder="1" applyAlignment="1">
      <alignment horizontal="justify" vertical="top" wrapText="1"/>
    </xf>
    <xf numFmtId="0" fontId="9" fillId="2" borderId="4" xfId="0" applyFont="1" applyFill="1" applyBorder="1" applyAlignment="1">
      <alignment horizontal="justify" vertical="top" wrapText="1"/>
    </xf>
    <xf numFmtId="0" fontId="9" fillId="2" borderId="9" xfId="0" applyFont="1" applyFill="1" applyBorder="1" applyAlignment="1">
      <alignment horizontal="left" vertical="center"/>
    </xf>
    <xf numFmtId="0" fontId="9" fillId="2" borderId="10" xfId="0" applyFont="1" applyFill="1" applyBorder="1" applyAlignment="1">
      <alignment horizontal="left" vertical="center"/>
    </xf>
    <xf numFmtId="0" fontId="9" fillId="2" borderId="11" xfId="0" applyFont="1" applyFill="1" applyBorder="1" applyAlignment="1">
      <alignment horizontal="left" vertical="center"/>
    </xf>
    <xf numFmtId="0" fontId="9" fillId="2" borderId="12" xfId="0" applyFont="1" applyFill="1" applyBorder="1" applyAlignment="1">
      <alignment horizontal="left" vertical="center"/>
    </xf>
    <xf numFmtId="0" fontId="9" fillId="2" borderId="0" xfId="0" applyFont="1" applyFill="1" applyBorder="1" applyAlignment="1">
      <alignment horizontal="left" vertical="center"/>
    </xf>
    <xf numFmtId="0" fontId="9" fillId="2" borderId="13" xfId="0" applyFont="1" applyFill="1" applyBorder="1" applyAlignment="1">
      <alignment horizontal="left" vertical="center"/>
    </xf>
    <xf numFmtId="0" fontId="9" fillId="2" borderId="1" xfId="0" applyFont="1" applyFill="1" applyBorder="1" applyAlignment="1">
      <alignment horizontal="center" vertical="center" textRotation="90"/>
    </xf>
    <xf numFmtId="0" fontId="9" fillId="0" borderId="3" xfId="0" applyFont="1" applyFill="1" applyBorder="1" applyAlignment="1">
      <alignment horizontal="center" vertical="center" textRotation="90" wrapText="1"/>
    </xf>
    <xf numFmtId="0" fontId="9" fillId="0" borderId="15" xfId="0" applyFont="1" applyFill="1" applyBorder="1" applyAlignment="1">
      <alignment horizontal="center" vertical="center" textRotation="90" wrapText="1"/>
    </xf>
    <xf numFmtId="0" fontId="9" fillId="2" borderId="6" xfId="0" applyFont="1" applyFill="1" applyBorder="1" applyAlignment="1">
      <alignment horizontal="left" vertical="center"/>
    </xf>
    <xf numFmtId="0" fontId="9" fillId="2" borderId="14" xfId="0" applyFont="1" applyFill="1" applyBorder="1" applyAlignment="1">
      <alignment horizontal="left" vertical="center"/>
    </xf>
    <xf numFmtId="0" fontId="9" fillId="2" borderId="7" xfId="0" applyFont="1" applyFill="1" applyBorder="1" applyAlignment="1">
      <alignment horizontal="left" vertical="center"/>
    </xf>
    <xf numFmtId="0" fontId="9" fillId="2" borderId="0" xfId="0" applyFont="1" applyFill="1" applyAlignment="1">
      <alignment horizontal="left" vertical="center" wrapText="1"/>
    </xf>
    <xf numFmtId="0" fontId="13" fillId="2" borderId="5" xfId="0" applyFont="1" applyFill="1" applyBorder="1" applyAlignment="1">
      <alignment horizontal="left"/>
    </xf>
    <xf numFmtId="0" fontId="9" fillId="2" borderId="8" xfId="0" applyFont="1" applyFill="1" applyBorder="1" applyAlignment="1">
      <alignment horizontal="left"/>
    </xf>
    <xf numFmtId="0" fontId="9" fillId="2" borderId="4" xfId="0" applyFont="1" applyFill="1" applyBorder="1" applyAlignment="1">
      <alignment horizontal="left"/>
    </xf>
    <xf numFmtId="0" fontId="9" fillId="2" borderId="5" xfId="0" applyFont="1" applyFill="1" applyBorder="1" applyAlignment="1">
      <alignment vertical="top" wrapText="1"/>
    </xf>
    <xf numFmtId="0" fontId="9" fillId="2" borderId="8" xfId="0" applyFont="1" applyFill="1" applyBorder="1" applyAlignment="1">
      <alignment vertical="top" wrapText="1"/>
    </xf>
    <xf numFmtId="0" fontId="9" fillId="2" borderId="4" xfId="0" applyFont="1" applyFill="1" applyBorder="1" applyAlignment="1">
      <alignment vertical="top" wrapText="1"/>
    </xf>
    <xf numFmtId="166" fontId="13" fillId="0" borderId="8" xfId="0" applyNumberFormat="1" applyFont="1" applyFill="1" applyBorder="1" applyAlignment="1">
      <alignment horizontal="center" vertical="center"/>
    </xf>
    <xf numFmtId="0" fontId="49" fillId="2" borderId="5" xfId="0" applyFont="1" applyFill="1" applyBorder="1" applyAlignment="1">
      <alignment horizontal="left" vertical="center" wrapText="1"/>
    </xf>
    <xf numFmtId="0" fontId="49" fillId="2" borderId="8" xfId="0" applyFont="1" applyFill="1" applyBorder="1" applyAlignment="1">
      <alignment horizontal="left" vertical="center" wrapText="1"/>
    </xf>
    <xf numFmtId="0" fontId="49" fillId="2" borderId="4"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0" fillId="0" borderId="8" xfId="0" applyBorder="1" applyAlignment="1">
      <alignment horizontal="left" vertical="center" wrapText="1"/>
    </xf>
    <xf numFmtId="0" fontId="0" fillId="0" borderId="4" xfId="0" applyBorder="1" applyAlignment="1">
      <alignment horizontal="left" vertical="center" wrapText="1"/>
    </xf>
    <xf numFmtId="166" fontId="9" fillId="0" borderId="1" xfId="0" applyNumberFormat="1" applyFont="1" applyFill="1" applyBorder="1" applyAlignment="1">
      <alignment horizontal="center"/>
    </xf>
    <xf numFmtId="166" fontId="1" fillId="0" borderId="1" xfId="0" applyNumberFormat="1" applyFont="1" applyFill="1" applyBorder="1" applyAlignment="1">
      <alignment horizontal="center" vertical="center"/>
    </xf>
    <xf numFmtId="2" fontId="1" fillId="0" borderId="5" xfId="0" applyNumberFormat="1" applyFont="1" applyFill="1" applyBorder="1" applyAlignment="1">
      <alignment horizontal="center" vertical="center"/>
    </xf>
    <xf numFmtId="2" fontId="1" fillId="0" borderId="4" xfId="0" applyNumberFormat="1" applyFont="1" applyFill="1" applyBorder="1" applyAlignment="1">
      <alignment horizontal="center" vertical="center"/>
    </xf>
    <xf numFmtId="2" fontId="1" fillId="0" borderId="1" xfId="0" applyNumberFormat="1" applyFont="1" applyFill="1" applyBorder="1" applyAlignment="1">
      <alignment horizontal="center" vertical="center"/>
    </xf>
    <xf numFmtId="166" fontId="1" fillId="0" borderId="5" xfId="0" applyNumberFormat="1" applyFont="1" applyFill="1" applyBorder="1" applyAlignment="1">
      <alignment horizontal="center" vertical="center"/>
    </xf>
    <xf numFmtId="166" fontId="1" fillId="0" borderId="4" xfId="0" applyNumberFormat="1" applyFont="1" applyFill="1" applyBorder="1" applyAlignment="1">
      <alignment horizontal="center" vertical="center"/>
    </xf>
    <xf numFmtId="166" fontId="3" fillId="0" borderId="5" xfId="0" applyNumberFormat="1" applyFont="1" applyFill="1" applyBorder="1" applyAlignment="1">
      <alignment horizontal="center"/>
    </xf>
    <xf numFmtId="166" fontId="1" fillId="0" borderId="5" xfId="0" applyNumberFormat="1" applyFont="1" applyFill="1" applyBorder="1" applyAlignment="1">
      <alignment horizontal="center"/>
    </xf>
    <xf numFmtId="166" fontId="1" fillId="0" borderId="4" xfId="0" applyNumberFormat="1" applyFont="1" applyFill="1" applyBorder="1" applyAlignment="1">
      <alignment horizontal="center"/>
    </xf>
    <xf numFmtId="0" fontId="1" fillId="0" borderId="5" xfId="0" applyFont="1" applyFill="1" applyBorder="1" applyAlignment="1">
      <alignment horizontal="center" wrapText="1"/>
    </xf>
    <xf numFmtId="0" fontId="1" fillId="0" borderId="4" xfId="0" applyFont="1" applyFill="1" applyBorder="1" applyAlignment="1">
      <alignment horizontal="center" wrapText="1"/>
    </xf>
    <xf numFmtId="166" fontId="1" fillId="0" borderId="1" xfId="0" applyNumberFormat="1" applyFont="1" applyFill="1" applyBorder="1" applyAlignment="1">
      <alignment horizontal="center"/>
    </xf>
    <xf numFmtId="0" fontId="3" fillId="0" borderId="8" xfId="0" applyFont="1" applyFill="1" applyBorder="1" applyAlignment="1">
      <alignment horizontal="left"/>
    </xf>
    <xf numFmtId="0" fontId="3" fillId="0" borderId="4" xfId="0" applyFont="1" applyFill="1" applyBorder="1" applyAlignment="1">
      <alignment horizontal="left"/>
    </xf>
    <xf numFmtId="0" fontId="1" fillId="0" borderId="5" xfId="0" applyFont="1" applyFill="1" applyBorder="1" applyAlignment="1">
      <alignment horizontal="left" wrapText="1"/>
    </xf>
    <xf numFmtId="0" fontId="1" fillId="0" borderId="4" xfId="0" applyFont="1" applyFill="1" applyBorder="1" applyAlignment="1">
      <alignment horizontal="left" wrapText="1"/>
    </xf>
    <xf numFmtId="0" fontId="25" fillId="2" borderId="8" xfId="0" applyFont="1" applyFill="1" applyBorder="1" applyAlignment="1">
      <alignment horizontal="left" vertical="top"/>
    </xf>
    <xf numFmtId="0" fontId="25" fillId="2" borderId="4" xfId="0" applyFont="1" applyFill="1" applyBorder="1" applyAlignment="1">
      <alignment horizontal="left" vertical="top"/>
    </xf>
    <xf numFmtId="0" fontId="1" fillId="2" borderId="1" xfId="0" applyFont="1" applyFill="1" applyBorder="1" applyAlignment="1">
      <alignment horizontal="left" vertical="center" wrapText="1"/>
    </xf>
    <xf numFmtId="0" fontId="1" fillId="0" borderId="25" xfId="0" applyFont="1" applyFill="1" applyBorder="1" applyAlignment="1">
      <alignment horizontal="center" vertical="center" textRotation="90" wrapText="1"/>
    </xf>
    <xf numFmtId="0" fontId="1" fillId="0" borderId="26" xfId="0" applyFont="1" applyFill="1" applyBorder="1" applyAlignment="1">
      <alignment horizontal="center" vertical="center" textRotation="90" wrapText="1"/>
    </xf>
    <xf numFmtId="0" fontId="18" fillId="0" borderId="5" xfId="0" applyFont="1" applyFill="1" applyBorder="1" applyAlignment="1">
      <alignment horizontal="left" vertical="center"/>
    </xf>
    <xf numFmtId="0" fontId="18" fillId="0" borderId="8" xfId="0" applyFont="1" applyFill="1" applyBorder="1" applyAlignment="1">
      <alignment horizontal="left" vertical="center"/>
    </xf>
    <xf numFmtId="0" fontId="18" fillId="0" borderId="4" xfId="0" applyFont="1" applyFill="1" applyBorder="1" applyAlignment="1">
      <alignment horizontal="left" vertical="center"/>
    </xf>
    <xf numFmtId="0" fontId="1" fillId="0" borderId="15" xfId="0" applyFont="1" applyFill="1" applyBorder="1" applyAlignment="1">
      <alignment horizontal="left" vertical="center"/>
    </xf>
    <xf numFmtId="0" fontId="1" fillId="0" borderId="12" xfId="0" applyFont="1" applyFill="1" applyBorder="1" applyAlignment="1">
      <alignment horizontal="center" vertical="center"/>
    </xf>
    <xf numFmtId="0" fontId="1" fillId="0" borderId="0" xfId="0" applyFont="1" applyFill="1" applyBorder="1" applyAlignment="1">
      <alignment horizontal="center" vertical="center"/>
    </xf>
    <xf numFmtId="0" fontId="1" fillId="0" borderId="27" xfId="0" applyFont="1" applyFill="1" applyBorder="1" applyAlignment="1">
      <alignment horizontal="center" vertical="center" textRotation="90" wrapText="1"/>
    </xf>
    <xf numFmtId="0" fontId="3" fillId="0" borderId="6" xfId="0" applyFont="1" applyFill="1" applyBorder="1" applyAlignment="1">
      <alignment horizontal="left" vertical="center"/>
    </xf>
    <xf numFmtId="0" fontId="3" fillId="0" borderId="1" xfId="0" applyFont="1" applyFill="1" applyBorder="1" applyAlignment="1">
      <alignment vertical="center"/>
    </xf>
    <xf numFmtId="166" fontId="3" fillId="0" borderId="1" xfId="0" applyNumberFormat="1" applyFont="1" applyFill="1" applyBorder="1" applyAlignment="1">
      <alignment horizontal="center" vertical="center"/>
    </xf>
    <xf numFmtId="0" fontId="3" fillId="0" borderId="5" xfId="0" applyFont="1" applyFill="1" applyBorder="1" applyAlignment="1">
      <alignment vertical="center"/>
    </xf>
    <xf numFmtId="0" fontId="3" fillId="0" borderId="8" xfId="0" applyFont="1" applyFill="1" applyBorder="1" applyAlignment="1">
      <alignment vertical="center"/>
    </xf>
    <xf numFmtId="0" fontId="3" fillId="0" borderId="4" xfId="0" applyFont="1" applyFill="1" applyBorder="1" applyAlignment="1">
      <alignment vertical="center"/>
    </xf>
    <xf numFmtId="0" fontId="5" fillId="0" borderId="5" xfId="0" applyFont="1" applyFill="1" applyBorder="1" applyAlignment="1">
      <alignment horizontal="center" vertical="center"/>
    </xf>
    <xf numFmtId="0" fontId="5" fillId="0" borderId="4" xfId="0" applyFont="1" applyFill="1" applyBorder="1" applyAlignment="1">
      <alignment horizontal="center" vertical="center"/>
    </xf>
    <xf numFmtId="166" fontId="5" fillId="0" borderId="1" xfId="0" applyNumberFormat="1" applyFont="1" applyFill="1" applyBorder="1" applyAlignment="1">
      <alignment horizontal="center" vertical="center"/>
    </xf>
    <xf numFmtId="0" fontId="1" fillId="0" borderId="5" xfId="0" applyFont="1" applyFill="1" applyBorder="1" applyAlignment="1">
      <alignment vertical="center" wrapText="1"/>
    </xf>
    <xf numFmtId="0" fontId="1" fillId="0" borderId="8" xfId="0" applyFont="1" applyFill="1" applyBorder="1" applyAlignment="1">
      <alignment vertical="center" wrapText="1"/>
    </xf>
    <xf numFmtId="0" fontId="1" fillId="0" borderId="4" xfId="0" applyFont="1" applyFill="1" applyBorder="1" applyAlignment="1">
      <alignment vertical="center" wrapText="1"/>
    </xf>
    <xf numFmtId="0" fontId="59" fillId="0" borderId="8" xfId="0" applyFont="1" applyFill="1" applyBorder="1" applyAlignment="1">
      <alignment vertical="center"/>
    </xf>
    <xf numFmtId="0" fontId="59" fillId="0" borderId="4" xfId="0" applyFont="1" applyFill="1" applyBorder="1" applyAlignment="1">
      <alignment vertical="center"/>
    </xf>
    <xf numFmtId="0" fontId="1" fillId="0" borderId="1" xfId="0" applyFont="1" applyFill="1" applyBorder="1" applyAlignment="1">
      <alignment horizontal="center" textRotation="90" wrapText="1"/>
    </xf>
    <xf numFmtId="0" fontId="1" fillId="0" borderId="0" xfId="0" applyFont="1" applyFill="1" applyAlignment="1">
      <alignment horizontal="left" vertical="center" wrapText="1"/>
    </xf>
    <xf numFmtId="0" fontId="1" fillId="0" borderId="9" xfId="0" applyFont="1" applyFill="1" applyBorder="1" applyAlignment="1">
      <alignment horizontal="left" vertical="center"/>
    </xf>
    <xf numFmtId="0" fontId="1" fillId="0" borderId="10" xfId="0" applyFont="1" applyFill="1" applyBorder="1" applyAlignment="1">
      <alignment horizontal="left" vertical="center"/>
    </xf>
    <xf numFmtId="0" fontId="1" fillId="0" borderId="11" xfId="0" applyFont="1" applyFill="1" applyBorder="1" applyAlignment="1">
      <alignment horizontal="left" vertical="center"/>
    </xf>
    <xf numFmtId="0" fontId="1" fillId="0" borderId="12" xfId="0" applyFont="1" applyFill="1" applyBorder="1" applyAlignment="1">
      <alignment horizontal="left" vertical="center"/>
    </xf>
    <xf numFmtId="0" fontId="1" fillId="0" borderId="0" xfId="0" applyFont="1" applyFill="1" applyBorder="1" applyAlignment="1">
      <alignment horizontal="left" vertical="center"/>
    </xf>
    <xf numFmtId="0" fontId="1" fillId="0" borderId="13" xfId="0" applyFont="1" applyFill="1" applyBorder="1" applyAlignment="1">
      <alignment horizontal="left" vertical="center"/>
    </xf>
    <xf numFmtId="0" fontId="1" fillId="0" borderId="6" xfId="0" applyFont="1" applyFill="1" applyBorder="1" applyAlignment="1">
      <alignment horizontal="left" vertical="center"/>
    </xf>
    <xf numFmtId="0" fontId="1" fillId="0" borderId="14" xfId="0" applyFont="1" applyFill="1" applyBorder="1" applyAlignment="1">
      <alignment horizontal="left" vertical="center"/>
    </xf>
    <xf numFmtId="0" fontId="1" fillId="0" borderId="7" xfId="0" applyFont="1" applyFill="1" applyBorder="1" applyAlignment="1">
      <alignment horizontal="left" vertical="center"/>
    </xf>
    <xf numFmtId="0" fontId="0" fillId="0" borderId="4" xfId="0" applyBorder="1" applyAlignment="1">
      <alignment horizontal="center" vertical="center"/>
    </xf>
    <xf numFmtId="0" fontId="0" fillId="0" borderId="4" xfId="0" applyFont="1" applyBorder="1" applyAlignment="1">
      <alignment horizontal="center" vertical="center"/>
    </xf>
    <xf numFmtId="49" fontId="9" fillId="0" borderId="5" xfId="0" applyNumberFormat="1" applyFont="1" applyBorder="1" applyAlignment="1">
      <alignment horizontal="center" vertical="center"/>
    </xf>
    <xf numFmtId="49" fontId="9" fillId="0" borderId="8" xfId="0" applyNumberFormat="1" applyFont="1" applyBorder="1" applyAlignment="1">
      <alignment horizontal="center" vertical="center"/>
    </xf>
    <xf numFmtId="49" fontId="9" fillId="0" borderId="4" xfId="0" applyNumberFormat="1" applyFont="1" applyBorder="1" applyAlignment="1">
      <alignment horizontal="center" vertical="center"/>
    </xf>
    <xf numFmtId="0" fontId="0" fillId="0" borderId="8" xfId="0" applyFont="1" applyBorder="1" applyAlignment="1">
      <alignment horizontal="left" vertical="center"/>
    </xf>
    <xf numFmtId="0" fontId="0" fillId="0" borderId="4" xfId="0" applyFont="1" applyBorder="1" applyAlignment="1">
      <alignment horizontal="left" vertical="center"/>
    </xf>
    <xf numFmtId="0" fontId="13" fillId="0" borderId="1" xfId="0" applyFont="1" applyBorder="1" applyAlignment="1">
      <alignment horizontal="center"/>
    </xf>
    <xf numFmtId="0" fontId="0" fillId="0" borderId="8" xfId="0" applyBorder="1" applyAlignment="1">
      <alignment horizontal="left" vertical="center"/>
    </xf>
    <xf numFmtId="0" fontId="0" fillId="0" borderId="4" xfId="0" applyBorder="1" applyAlignment="1">
      <alignment horizontal="left" vertical="center"/>
    </xf>
    <xf numFmtId="0" fontId="9" fillId="2" borderId="1" xfId="0" applyFont="1" applyFill="1" applyBorder="1" applyAlignment="1">
      <alignment vertical="center" wrapText="1"/>
    </xf>
    <xf numFmtId="0" fontId="9" fillId="2" borderId="5" xfId="0" applyFont="1" applyFill="1" applyBorder="1" applyAlignment="1">
      <alignment horizontal="left" vertical="top" wrapText="1"/>
    </xf>
    <xf numFmtId="0" fontId="9" fillId="2" borderId="5" xfId="0" applyFont="1" applyFill="1" applyBorder="1" applyAlignment="1">
      <alignment vertical="center" wrapText="1"/>
    </xf>
    <xf numFmtId="0" fontId="9" fillId="2" borderId="8" xfId="0" applyFont="1" applyFill="1" applyBorder="1" applyAlignment="1">
      <alignment vertical="center" wrapText="1"/>
    </xf>
    <xf numFmtId="0" fontId="9" fillId="2" borderId="4" xfId="0" applyFont="1" applyFill="1" applyBorder="1" applyAlignment="1">
      <alignment vertical="center" wrapText="1"/>
    </xf>
    <xf numFmtId="0" fontId="9" fillId="0" borderId="5" xfId="0" applyFont="1" applyBorder="1" applyAlignment="1">
      <alignment horizontal="center" vertical="center" textRotation="90" wrapText="1"/>
    </xf>
    <xf numFmtId="0" fontId="0" fillId="0" borderId="8" xfId="0" applyBorder="1" applyAlignment="1">
      <alignment vertical="center"/>
    </xf>
    <xf numFmtId="0" fontId="0" fillId="0" borderId="4" xfId="0" applyBorder="1" applyAlignment="1">
      <alignment vertical="center"/>
    </xf>
    <xf numFmtId="0" fontId="12" fillId="0" borderId="4" xfId="0" applyFont="1" applyBorder="1" applyAlignment="1">
      <alignment horizontal="center" vertical="center"/>
    </xf>
    <xf numFmtId="0" fontId="0" fillId="0" borderId="8" xfId="0" applyFont="1" applyBorder="1" applyAlignment="1">
      <alignment horizontal="left" vertical="center" wrapText="1"/>
    </xf>
    <xf numFmtId="0" fontId="0" fillId="0" borderId="4" xfId="0" applyFont="1" applyBorder="1" applyAlignment="1">
      <alignment horizontal="left" vertical="center" wrapText="1"/>
    </xf>
    <xf numFmtId="0" fontId="24" fillId="0" borderId="1" xfId="0" applyFont="1" applyBorder="1" applyAlignment="1">
      <alignment horizontal="left" vertical="center"/>
    </xf>
    <xf numFmtId="0" fontId="9" fillId="0" borderId="3" xfId="0" applyFont="1" applyBorder="1" applyAlignment="1">
      <alignment horizontal="center" vertical="center" textRotation="90" wrapText="1"/>
    </xf>
    <xf numFmtId="0" fontId="9" fillId="0" borderId="2" xfId="0" applyFont="1" applyBorder="1" applyAlignment="1">
      <alignment horizontal="center" vertical="center" textRotation="90" wrapText="1"/>
    </xf>
    <xf numFmtId="0" fontId="13" fillId="0" borderId="5" xfId="0" applyFont="1" applyBorder="1" applyAlignment="1">
      <alignment horizontal="center" wrapText="1"/>
    </xf>
    <xf numFmtId="0" fontId="13" fillId="0" borderId="4" xfId="0" applyFont="1" applyBorder="1" applyAlignment="1">
      <alignment horizontal="center" wrapText="1"/>
    </xf>
    <xf numFmtId="0" fontId="9" fillId="0" borderId="5" xfId="0" applyFont="1" applyBorder="1" applyAlignment="1">
      <alignment horizontal="center" wrapText="1"/>
    </xf>
    <xf numFmtId="0" fontId="0" fillId="0" borderId="4" xfId="0" applyBorder="1" applyAlignment="1">
      <alignment horizontal="center" wrapText="1"/>
    </xf>
    <xf numFmtId="0" fontId="0" fillId="0" borderId="4" xfId="0" applyBorder="1" applyAlignment="1"/>
    <xf numFmtId="0" fontId="9" fillId="0" borderId="5" xfId="0" applyFont="1" applyBorder="1" applyAlignment="1"/>
    <xf numFmtId="0" fontId="9" fillId="0" borderId="4" xfId="0" applyFont="1" applyBorder="1" applyAlignment="1"/>
    <xf numFmtId="0" fontId="12" fillId="0" borderId="8" xfId="0" applyFont="1" applyBorder="1" applyAlignment="1">
      <alignment horizontal="left" vertical="center"/>
    </xf>
    <xf numFmtId="0" fontId="12" fillId="0" borderId="4" xfId="0" applyFont="1" applyBorder="1" applyAlignment="1">
      <alignment horizontal="left" vertical="center"/>
    </xf>
    <xf numFmtId="0" fontId="52" fillId="2" borderId="28" xfId="0" applyFont="1" applyFill="1" applyBorder="1" applyAlignment="1">
      <alignment horizontal="left" vertical="center" wrapText="1"/>
    </xf>
    <xf numFmtId="0" fontId="52" fillId="2" borderId="29" xfId="0" applyFont="1" applyFill="1" applyBorder="1" applyAlignment="1">
      <alignment horizontal="left" vertical="center" wrapText="1"/>
    </xf>
    <xf numFmtId="0" fontId="52" fillId="2" borderId="30" xfId="0" applyFont="1" applyFill="1" applyBorder="1" applyAlignment="1">
      <alignment horizontal="left" vertical="center" wrapText="1"/>
    </xf>
    <xf numFmtId="0" fontId="7" fillId="2" borderId="28" xfId="0" applyFont="1" applyFill="1" applyBorder="1" applyAlignment="1">
      <alignment horizontal="left" vertical="center" wrapText="1"/>
    </xf>
    <xf numFmtId="0" fontId="7" fillId="2" borderId="29" xfId="0" applyFont="1" applyFill="1" applyBorder="1" applyAlignment="1">
      <alignment horizontal="left" vertical="center" wrapText="1"/>
    </xf>
    <xf numFmtId="0" fontId="7" fillId="2" borderId="30" xfId="0" applyFont="1" applyFill="1" applyBorder="1" applyAlignment="1">
      <alignment horizontal="left" vertical="center" wrapText="1"/>
    </xf>
    <xf numFmtId="0" fontId="1" fillId="0" borderId="12" xfId="0" applyFont="1" applyBorder="1" applyAlignment="1">
      <alignment horizontal="center" vertical="center"/>
    </xf>
    <xf numFmtId="0" fontId="1" fillId="0" borderId="0" xfId="0" applyFont="1" applyBorder="1" applyAlignment="1">
      <alignment horizontal="center" vertical="center"/>
    </xf>
    <xf numFmtId="0" fontId="52" fillId="2" borderId="33" xfId="0" applyFont="1" applyFill="1" applyBorder="1" applyAlignment="1">
      <alignment horizontal="left" vertical="center" wrapText="1"/>
    </xf>
    <xf numFmtId="0" fontId="4" fillId="0" borderId="5" xfId="0" applyFont="1" applyBorder="1" applyAlignment="1">
      <alignment vertical="center"/>
    </xf>
    <xf numFmtId="0" fontId="4" fillId="0" borderId="8"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3" fillId="0" borderId="1" xfId="0" applyFont="1" applyBorder="1" applyAlignment="1">
      <alignment horizontal="center"/>
    </xf>
    <xf numFmtId="0" fontId="9" fillId="0" borderId="5" xfId="0" applyFont="1" applyBorder="1" applyAlignment="1">
      <alignment vertical="center" wrapText="1"/>
    </xf>
    <xf numFmtId="0" fontId="9" fillId="0" borderId="8" xfId="0" applyFont="1" applyBorder="1" applyAlignment="1">
      <alignment vertical="center" wrapText="1"/>
    </xf>
    <xf numFmtId="0" fontId="9" fillId="0" borderId="4" xfId="0" applyFont="1" applyBorder="1" applyAlignment="1">
      <alignment vertical="center" wrapText="1"/>
    </xf>
    <xf numFmtId="166" fontId="13" fillId="0" borderId="5" xfId="0" applyNumberFormat="1" applyFont="1" applyBorder="1" applyAlignment="1">
      <alignment horizontal="center" vertical="center"/>
    </xf>
    <xf numFmtId="166" fontId="9" fillId="0" borderId="5" xfId="0" applyNumberFormat="1" applyFont="1" applyBorder="1" applyAlignment="1">
      <alignment horizontal="center" vertical="center"/>
    </xf>
    <xf numFmtId="166" fontId="9" fillId="0" borderId="4" xfId="0" applyNumberFormat="1" applyFont="1" applyBorder="1" applyAlignment="1">
      <alignment horizontal="center" vertical="center"/>
    </xf>
    <xf numFmtId="0" fontId="13" fillId="0" borderId="5" xfId="0" applyFont="1" applyBorder="1" applyAlignment="1">
      <alignment vertical="center" wrapText="1"/>
    </xf>
    <xf numFmtId="0" fontId="13" fillId="0" borderId="8" xfId="0" applyFont="1" applyBorder="1" applyAlignment="1">
      <alignment vertical="center" wrapText="1"/>
    </xf>
    <xf numFmtId="0" fontId="13" fillId="0" borderId="4" xfId="0" applyFont="1" applyBorder="1" applyAlignment="1">
      <alignment vertical="center" wrapText="1"/>
    </xf>
    <xf numFmtId="0" fontId="9" fillId="0" borderId="5" xfId="0" applyFont="1" applyBorder="1" applyAlignment="1">
      <alignment wrapText="1"/>
    </xf>
    <xf numFmtId="0" fontId="9" fillId="0" borderId="8" xfId="0" applyFont="1" applyBorder="1" applyAlignment="1">
      <alignment wrapText="1"/>
    </xf>
    <xf numFmtId="0" fontId="9" fillId="0" borderId="4" xfId="0" applyFont="1" applyBorder="1" applyAlignment="1">
      <alignment wrapText="1"/>
    </xf>
    <xf numFmtId="0" fontId="7" fillId="0" borderId="1" xfId="0" applyFont="1" applyBorder="1" applyAlignment="1">
      <alignment horizontal="left" vertical="center"/>
    </xf>
    <xf numFmtId="0" fontId="5" fillId="0" borderId="1" xfId="0" applyFont="1" applyBorder="1" applyAlignment="1">
      <alignment horizontal="center" vertical="center"/>
    </xf>
    <xf numFmtId="0" fontId="10" fillId="0" borderId="5" xfId="0" applyFont="1" applyBorder="1" applyAlignment="1">
      <alignment horizontal="left" vertical="center" wrapText="1"/>
    </xf>
    <xf numFmtId="0" fontId="10" fillId="0" borderId="4" xfId="0" applyFont="1" applyBorder="1" applyAlignment="1">
      <alignment horizontal="left" vertical="center" wrapText="1"/>
    </xf>
    <xf numFmtId="166" fontId="13" fillId="0" borderId="4" xfId="0" applyNumberFormat="1" applyFont="1" applyBorder="1" applyAlignment="1">
      <alignment horizontal="center" vertical="center"/>
    </xf>
    <xf numFmtId="0" fontId="14" fillId="0" borderId="4" xfId="0" applyFont="1" applyBorder="1" applyAlignment="1">
      <alignment horizontal="center" vertical="center"/>
    </xf>
    <xf numFmtId="0" fontId="11" fillId="0" borderId="5" xfId="0" applyFont="1" applyBorder="1" applyAlignment="1">
      <alignment horizontal="left" vertical="center" wrapText="1"/>
    </xf>
    <xf numFmtId="0" fontId="11" fillId="0" borderId="8" xfId="0" applyFont="1" applyBorder="1" applyAlignment="1">
      <alignment horizontal="left" vertical="center" wrapText="1"/>
    </xf>
    <xf numFmtId="0" fontId="11" fillId="0" borderId="4" xfId="0" applyFont="1" applyBorder="1" applyAlignment="1">
      <alignment horizontal="left" vertical="center" wrapText="1"/>
    </xf>
    <xf numFmtId="0" fontId="3" fillId="0" borderId="5" xfId="0" applyFont="1" applyBorder="1" applyAlignment="1">
      <alignment vertical="center" wrapText="1"/>
    </xf>
    <xf numFmtId="0" fontId="3" fillId="0" borderId="8" xfId="0" applyFont="1" applyBorder="1" applyAlignment="1">
      <alignment vertical="center" wrapText="1"/>
    </xf>
    <xf numFmtId="0" fontId="3" fillId="0" borderId="4" xfId="0" applyFont="1" applyBorder="1" applyAlignment="1">
      <alignment vertical="center" wrapText="1"/>
    </xf>
    <xf numFmtId="171" fontId="3" fillId="0" borderId="5" xfId="0" applyNumberFormat="1" applyFont="1" applyFill="1" applyBorder="1" applyAlignment="1">
      <alignment horizontal="center" vertical="center"/>
    </xf>
    <xf numFmtId="171" fontId="3" fillId="0" borderId="4" xfId="0" applyNumberFormat="1" applyFont="1" applyFill="1" applyBorder="1" applyAlignment="1">
      <alignment horizontal="center" vertical="center"/>
    </xf>
    <xf numFmtId="171" fontId="1" fillId="0" borderId="5" xfId="0" applyNumberFormat="1" applyFont="1" applyFill="1" applyBorder="1" applyAlignment="1">
      <alignment horizontal="center" vertical="center"/>
    </xf>
    <xf numFmtId="171" fontId="1" fillId="0" borderId="4" xfId="0" applyNumberFormat="1" applyFont="1" applyFill="1" applyBorder="1" applyAlignment="1">
      <alignment horizontal="center" vertical="center"/>
    </xf>
    <xf numFmtId="171" fontId="1" fillId="0" borderId="1" xfId="0" applyNumberFormat="1" applyFont="1" applyFill="1" applyBorder="1" applyAlignment="1">
      <alignment horizontal="center" vertical="center"/>
    </xf>
    <xf numFmtId="171" fontId="3" fillId="0" borderId="5" xfId="0" applyNumberFormat="1" applyFont="1" applyFill="1" applyBorder="1" applyAlignment="1">
      <alignment horizontal="center"/>
    </xf>
    <xf numFmtId="171" fontId="3" fillId="0" borderId="4" xfId="0" applyNumberFormat="1" applyFont="1" applyFill="1" applyBorder="1" applyAlignment="1">
      <alignment horizontal="center"/>
    </xf>
    <xf numFmtId="171" fontId="1" fillId="0" borderId="1" xfId="0" applyNumberFormat="1" applyFont="1" applyFill="1" applyBorder="1" applyAlignment="1">
      <alignment horizontal="center"/>
    </xf>
    <xf numFmtId="171" fontId="7" fillId="0" borderId="1" xfId="0" applyNumberFormat="1" applyFont="1" applyFill="1" applyBorder="1" applyAlignment="1">
      <alignment horizontal="center"/>
    </xf>
    <xf numFmtId="0" fontId="4" fillId="0" borderId="5" xfId="0" applyFont="1" applyBorder="1" applyAlignment="1">
      <alignment horizontal="left" vertical="top" wrapText="1"/>
    </xf>
    <xf numFmtId="0" fontId="4" fillId="0" borderId="4" xfId="0" applyFont="1" applyBorder="1" applyAlignment="1">
      <alignment horizontal="left" vertical="top" wrapText="1"/>
    </xf>
    <xf numFmtId="171" fontId="1" fillId="0" borderId="5" xfId="0" applyNumberFormat="1" applyFont="1" applyBorder="1" applyAlignment="1">
      <alignment horizontal="center"/>
    </xf>
    <xf numFmtId="171" fontId="1" fillId="0" borderId="4" xfId="0" applyNumberFormat="1" applyFont="1" applyBorder="1" applyAlignment="1">
      <alignment horizontal="center"/>
    </xf>
    <xf numFmtId="171" fontId="1" fillId="0" borderId="5" xfId="0" applyNumberFormat="1" applyFont="1" applyFill="1" applyBorder="1" applyAlignment="1">
      <alignment horizontal="center"/>
    </xf>
    <xf numFmtId="171" fontId="1" fillId="0" borderId="4" xfId="0" applyNumberFormat="1" applyFont="1" applyFill="1" applyBorder="1" applyAlignment="1">
      <alignment horizontal="center"/>
    </xf>
    <xf numFmtId="171" fontId="4" fillId="0" borderId="5" xfId="0" applyNumberFormat="1" applyFont="1" applyFill="1" applyBorder="1" applyAlignment="1">
      <alignment horizontal="center" vertical="center"/>
    </xf>
    <xf numFmtId="171" fontId="4" fillId="0" borderId="4" xfId="0" applyNumberFormat="1" applyFont="1" applyFill="1" applyBorder="1" applyAlignment="1">
      <alignment horizontal="center" vertical="center"/>
    </xf>
    <xf numFmtId="171" fontId="3" fillId="0" borderId="1" xfId="0" applyNumberFormat="1" applyFont="1" applyFill="1" applyBorder="1" applyAlignment="1">
      <alignment horizontal="center" vertical="center"/>
    </xf>
    <xf numFmtId="171" fontId="4" fillId="0" borderId="1" xfId="0" applyNumberFormat="1" applyFont="1" applyFill="1" applyBorder="1" applyAlignment="1">
      <alignment horizontal="center" vertical="center"/>
    </xf>
    <xf numFmtId="49" fontId="16" fillId="0" borderId="5" xfId="0" applyNumberFormat="1" applyFont="1" applyBorder="1" applyAlignment="1">
      <alignment horizontal="left" vertical="top" wrapText="1"/>
    </xf>
    <xf numFmtId="49" fontId="16" fillId="0" borderId="4" xfId="0" applyNumberFormat="1" applyFont="1" applyBorder="1" applyAlignment="1">
      <alignment horizontal="left" vertical="top" wrapText="1"/>
    </xf>
    <xf numFmtId="0" fontId="17" fillId="0" borderId="5" xfId="0" applyFont="1" applyBorder="1" applyAlignment="1">
      <alignment horizontal="left" vertical="center" wrapText="1"/>
    </xf>
    <xf numFmtId="0" fontId="17" fillId="0" borderId="4" xfId="0" applyFont="1" applyBorder="1" applyAlignment="1">
      <alignment horizontal="left" vertical="center" wrapText="1"/>
    </xf>
    <xf numFmtId="0" fontId="1" fillId="0" borderId="5" xfId="0" applyFont="1" applyBorder="1" applyAlignment="1">
      <alignment horizontal="left"/>
    </xf>
    <xf numFmtId="0" fontId="9" fillId="0" borderId="5" xfId="0" applyFont="1" applyBorder="1" applyAlignment="1">
      <alignment horizontal="left" wrapText="1"/>
    </xf>
    <xf numFmtId="0" fontId="9" fillId="0" borderId="4" xfId="0" applyFont="1" applyBorder="1" applyAlignment="1">
      <alignment horizontal="left" wrapText="1"/>
    </xf>
    <xf numFmtId="0" fontId="1" fillId="0" borderId="5" xfId="0" applyFont="1" applyBorder="1" applyAlignment="1">
      <alignment horizontal="left" wrapText="1"/>
    </xf>
    <xf numFmtId="0" fontId="1" fillId="0" borderId="4" xfId="0" applyFont="1" applyBorder="1" applyAlignment="1">
      <alignment horizontal="left" wrapText="1"/>
    </xf>
    <xf numFmtId="0" fontId="0" fillId="2" borderId="8" xfId="0" applyFill="1" applyBorder="1"/>
    <xf numFmtId="0" fontId="0" fillId="2" borderId="4" xfId="0" applyFill="1" applyBorder="1"/>
    <xf numFmtId="0" fontId="9" fillId="2" borderId="8" xfId="0" applyFont="1" applyFill="1" applyBorder="1" applyAlignment="1">
      <alignment horizontal="justify" vertical="top"/>
    </xf>
    <xf numFmtId="0" fontId="9" fillId="2" borderId="4" xfId="0" applyFont="1" applyFill="1" applyBorder="1" applyAlignment="1">
      <alignment horizontal="justify" vertical="top"/>
    </xf>
    <xf numFmtId="171" fontId="3" fillId="0" borderId="5" xfId="0" applyNumberFormat="1" applyFont="1" applyBorder="1" applyAlignment="1">
      <alignment horizontal="center" vertical="center"/>
    </xf>
    <xf numFmtId="171" fontId="3" fillId="0" borderId="4" xfId="0" applyNumberFormat="1" applyFont="1" applyBorder="1" applyAlignment="1">
      <alignment horizontal="center" vertical="center"/>
    </xf>
    <xf numFmtId="0" fontId="7" fillId="0" borderId="5" xfId="0" applyFont="1" applyBorder="1" applyAlignment="1">
      <alignment vertical="center" wrapText="1"/>
    </xf>
    <xf numFmtId="0" fontId="7" fillId="0" borderId="8" xfId="0" applyFont="1" applyBorder="1" applyAlignment="1">
      <alignment vertical="center" wrapText="1"/>
    </xf>
    <xf numFmtId="0" fontId="7" fillId="0" borderId="4" xfId="0" applyFont="1" applyBorder="1" applyAlignment="1">
      <alignment vertical="center" wrapText="1"/>
    </xf>
    <xf numFmtId="0" fontId="1" fillId="0" borderId="5" xfId="0" applyFont="1" applyBorder="1" applyAlignment="1">
      <alignment vertical="center" wrapText="1"/>
    </xf>
    <xf numFmtId="0" fontId="1" fillId="0" borderId="8" xfId="0" applyFont="1" applyBorder="1" applyAlignment="1">
      <alignment vertical="center" wrapText="1"/>
    </xf>
    <xf numFmtId="0" fontId="1" fillId="0" borderId="4" xfId="0" applyFont="1" applyBorder="1" applyAlignment="1">
      <alignment vertical="center" wrapText="1"/>
    </xf>
    <xf numFmtId="0" fontId="1" fillId="0" borderId="1" xfId="0" applyFont="1" applyBorder="1" applyAlignment="1">
      <alignment vertical="center" wrapText="1"/>
    </xf>
    <xf numFmtId="0" fontId="3" fillId="0" borderId="8" xfId="0" applyFont="1" applyFill="1" applyBorder="1" applyAlignment="1">
      <alignment horizontal="left" vertical="center" wrapText="1"/>
    </xf>
    <xf numFmtId="0" fontId="1" fillId="2" borderId="5" xfId="0" applyFont="1" applyFill="1" applyBorder="1" applyAlignment="1">
      <alignment vertical="center" wrapText="1"/>
    </xf>
    <xf numFmtId="0" fontId="1" fillId="2" borderId="8" xfId="0" applyFont="1" applyFill="1" applyBorder="1" applyAlignment="1">
      <alignment vertical="center" wrapText="1"/>
    </xf>
    <xf numFmtId="0" fontId="1" fillId="2" borderId="4" xfId="0" applyFont="1" applyFill="1" applyBorder="1" applyAlignment="1">
      <alignment vertical="center" wrapText="1"/>
    </xf>
    <xf numFmtId="49" fontId="58" fillId="0" borderId="5" xfId="0" applyNumberFormat="1" applyFont="1" applyBorder="1" applyAlignment="1">
      <alignment horizontal="left" vertical="top" wrapText="1"/>
    </xf>
    <xf numFmtId="49" fontId="58" fillId="0" borderId="4" xfId="0" applyNumberFormat="1" applyFont="1" applyBorder="1" applyAlignment="1">
      <alignment horizontal="left" vertical="top" wrapText="1"/>
    </xf>
    <xf numFmtId="166" fontId="1" fillId="0" borderId="5" xfId="0" applyNumberFormat="1" applyFont="1" applyBorder="1" applyAlignment="1">
      <alignment horizontal="center"/>
    </xf>
    <xf numFmtId="166" fontId="1" fillId="0" borderId="4" xfId="0" applyNumberFormat="1" applyFont="1" applyBorder="1" applyAlignment="1">
      <alignment horizontal="center"/>
    </xf>
    <xf numFmtId="0" fontId="16" fillId="0" borderId="5" xfId="0" applyFont="1" applyBorder="1" applyAlignment="1">
      <alignment horizontal="left" vertical="top" wrapText="1"/>
    </xf>
    <xf numFmtId="0" fontId="16" fillId="0" borderId="4" xfId="0" applyFont="1" applyBorder="1" applyAlignment="1">
      <alignment horizontal="left" vertical="top" wrapText="1"/>
    </xf>
    <xf numFmtId="0" fontId="4" fillId="0" borderId="5" xfId="0" applyFont="1" applyBorder="1" applyAlignment="1">
      <alignment horizontal="left" wrapText="1"/>
    </xf>
    <xf numFmtId="0" fontId="4" fillId="0" borderId="4" xfId="0" applyFont="1" applyBorder="1" applyAlignment="1">
      <alignment horizontal="left" wrapText="1"/>
    </xf>
    <xf numFmtId="0" fontId="16" fillId="0" borderId="5" xfId="0" applyFont="1" applyBorder="1" applyAlignment="1">
      <alignment horizontal="left" vertical="center" wrapText="1"/>
    </xf>
    <xf numFmtId="0" fontId="16" fillId="0" borderId="4" xfId="0" applyFont="1" applyBorder="1" applyAlignment="1">
      <alignment horizontal="left" vertical="center" wrapText="1"/>
    </xf>
    <xf numFmtId="0" fontId="16" fillId="0" borderId="5" xfId="0" applyFont="1" applyBorder="1" applyAlignment="1">
      <alignment horizontal="center" vertical="center" wrapText="1"/>
    </xf>
    <xf numFmtId="0" fontId="16" fillId="0" borderId="4" xfId="0" applyFont="1" applyBorder="1" applyAlignment="1">
      <alignment horizontal="center" vertical="center" wrapText="1"/>
    </xf>
    <xf numFmtId="0" fontId="2" fillId="0" borderId="5" xfId="0" applyFont="1" applyBorder="1" applyAlignment="1">
      <alignment horizontal="left" vertical="center" wrapText="1"/>
    </xf>
    <xf numFmtId="0" fontId="2" fillId="0" borderId="8" xfId="0" applyFont="1" applyBorder="1" applyAlignment="1">
      <alignment horizontal="left" vertical="center" wrapText="1"/>
    </xf>
    <xf numFmtId="0" fontId="2" fillId="0" borderId="4" xfId="0" applyFont="1" applyBorder="1" applyAlignment="1">
      <alignment horizontal="left" vertical="center" wrapText="1"/>
    </xf>
    <xf numFmtId="0" fontId="3" fillId="0" borderId="1" xfId="0" applyFont="1" applyBorder="1" applyAlignment="1">
      <alignment vertical="center"/>
    </xf>
    <xf numFmtId="0" fontId="10" fillId="0" borderId="8" xfId="0" applyFont="1" applyBorder="1" applyAlignment="1">
      <alignment horizontal="left" vertical="center" wrapText="1"/>
    </xf>
    <xf numFmtId="0" fontId="18" fillId="0" borderId="5" xfId="0" applyFont="1" applyBorder="1" applyAlignment="1">
      <alignment horizontal="center" vertical="center"/>
    </xf>
    <xf numFmtId="0" fontId="18" fillId="0" borderId="4" xfId="0" applyFont="1" applyBorder="1" applyAlignment="1">
      <alignment horizontal="center" vertical="center"/>
    </xf>
    <xf numFmtId="0" fontId="1" fillId="2" borderId="5" xfId="0" applyFont="1" applyFill="1" applyBorder="1" applyAlignment="1">
      <alignment horizontal="left" vertical="center" wrapText="1"/>
    </xf>
    <xf numFmtId="0" fontId="1" fillId="2" borderId="8" xfId="0" applyFont="1" applyFill="1" applyBorder="1" applyAlignment="1">
      <alignment horizontal="left" vertical="center" wrapText="1"/>
    </xf>
    <xf numFmtId="0" fontId="1" fillId="2" borderId="4" xfId="0" applyFont="1" applyFill="1" applyBorder="1" applyAlignment="1">
      <alignment horizontal="left" vertical="center" wrapText="1"/>
    </xf>
    <xf numFmtId="0" fontId="1" fillId="2" borderId="1" xfId="0" applyFont="1" applyFill="1" applyBorder="1" applyAlignment="1">
      <alignment vertical="center" wrapText="1"/>
    </xf>
    <xf numFmtId="0" fontId="1" fillId="2" borderId="5" xfId="0" applyFont="1" applyFill="1" applyBorder="1" applyAlignment="1">
      <alignment horizontal="justify" vertical="top" wrapText="1"/>
    </xf>
    <xf numFmtId="0" fontId="1" fillId="2" borderId="8" xfId="0" applyFont="1" applyFill="1" applyBorder="1" applyAlignment="1">
      <alignment horizontal="justify" vertical="top"/>
    </xf>
    <xf numFmtId="0" fontId="1" fillId="2" borderId="4" xfId="0" applyFont="1" applyFill="1" applyBorder="1" applyAlignment="1">
      <alignment horizontal="justify" vertical="top"/>
    </xf>
    <xf numFmtId="0" fontId="1" fillId="2" borderId="8" xfId="0" applyFont="1" applyFill="1" applyBorder="1" applyAlignment="1">
      <alignment horizontal="justify" vertical="top" wrapText="1"/>
    </xf>
    <xf numFmtId="0" fontId="1" fillId="2" borderId="4" xfId="0" applyFont="1" applyFill="1" applyBorder="1" applyAlignment="1">
      <alignment horizontal="justify" vertical="top" wrapText="1"/>
    </xf>
    <xf numFmtId="0" fontId="1" fillId="2" borderId="5" xfId="0" applyFont="1" applyFill="1" applyBorder="1" applyAlignment="1">
      <alignment horizontal="left" vertical="top" wrapText="1"/>
    </xf>
    <xf numFmtId="0" fontId="1" fillId="2" borderId="8" xfId="0" applyFont="1" applyFill="1" applyBorder="1" applyAlignment="1">
      <alignment horizontal="left" vertical="top" wrapText="1"/>
    </xf>
    <xf numFmtId="0" fontId="1" fillId="2" borderId="4" xfId="0" applyFont="1" applyFill="1" applyBorder="1" applyAlignment="1">
      <alignment horizontal="left" vertical="top" wrapText="1"/>
    </xf>
    <xf numFmtId="0" fontId="4" fillId="0" borderId="5" xfId="0" applyFont="1" applyBorder="1" applyAlignment="1">
      <alignment horizontal="center" vertical="top" wrapText="1"/>
    </xf>
    <xf numFmtId="0" fontId="4" fillId="0" borderId="4" xfId="0" applyFont="1" applyBorder="1" applyAlignment="1">
      <alignment horizontal="center" vertical="top" wrapText="1"/>
    </xf>
    <xf numFmtId="0" fontId="4" fillId="0" borderId="5" xfId="0" applyFont="1" applyBorder="1" applyAlignment="1">
      <alignment horizontal="center" wrapText="1"/>
    </xf>
    <xf numFmtId="0" fontId="4" fillId="0" borderId="4" xfId="0" applyFont="1" applyBorder="1" applyAlignment="1">
      <alignment horizontal="center" wrapText="1"/>
    </xf>
    <xf numFmtId="166" fontId="3" fillId="0" borderId="5" xfId="0" applyNumberFormat="1" applyFont="1" applyBorder="1" applyAlignment="1">
      <alignment horizontal="center"/>
    </xf>
    <xf numFmtId="166" fontId="3" fillId="0" borderId="4" xfId="0" applyNumberFormat="1" applyFont="1" applyBorder="1" applyAlignment="1">
      <alignment horizontal="center"/>
    </xf>
    <xf numFmtId="0" fontId="1" fillId="0" borderId="10" xfId="0" applyFont="1" applyBorder="1" applyAlignment="1">
      <alignment horizontal="left" wrapText="1"/>
    </xf>
    <xf numFmtId="0" fontId="18" fillId="0" borderId="5" xfId="0" applyFont="1" applyBorder="1" applyAlignment="1">
      <alignment horizontal="left" vertical="center" wrapText="1"/>
    </xf>
    <xf numFmtId="0" fontId="18" fillId="0" borderId="8" xfId="0" applyFont="1" applyBorder="1" applyAlignment="1">
      <alignment horizontal="left" vertical="center" wrapText="1"/>
    </xf>
    <xf numFmtId="0" fontId="18"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8" xfId="0" applyFont="1" applyBorder="1" applyAlignment="1">
      <alignment horizontal="left" vertical="center" wrapText="1"/>
    </xf>
    <xf numFmtId="0" fontId="4" fillId="0" borderId="4" xfId="0" applyFont="1" applyBorder="1" applyAlignment="1">
      <alignment horizontal="left" vertical="center" wrapText="1"/>
    </xf>
    <xf numFmtId="0" fontId="3" fillId="0" borderId="8" xfId="0" applyFont="1" applyBorder="1" applyAlignment="1">
      <alignment horizontal="center"/>
    </xf>
    <xf numFmtId="0" fontId="3" fillId="0" borderId="5" xfId="0" applyFont="1" applyBorder="1" applyAlignment="1">
      <alignment vertical="top" wrapText="1"/>
    </xf>
    <xf numFmtId="0" fontId="3" fillId="0" borderId="8" xfId="0" applyFont="1" applyBorder="1" applyAlignment="1">
      <alignment vertical="top" wrapText="1"/>
    </xf>
    <xf numFmtId="0" fontId="3" fillId="0" borderId="4" xfId="0" applyFont="1" applyBorder="1" applyAlignment="1">
      <alignment vertical="top" wrapText="1"/>
    </xf>
    <xf numFmtId="166" fontId="18" fillId="0" borderId="1" xfId="0" applyNumberFormat="1" applyFont="1" applyBorder="1" applyAlignment="1">
      <alignment horizontal="center" vertical="center"/>
    </xf>
    <xf numFmtId="0" fontId="4" fillId="0" borderId="5" xfId="0" applyFont="1" applyBorder="1" applyAlignment="1">
      <alignment vertical="top" wrapText="1"/>
    </xf>
    <xf numFmtId="0" fontId="4" fillId="0" borderId="8" xfId="0" applyFont="1" applyBorder="1" applyAlignment="1">
      <alignment vertical="top" wrapText="1"/>
    </xf>
    <xf numFmtId="0" fontId="4" fillId="0" borderId="4" xfId="0" applyFont="1" applyBorder="1" applyAlignment="1">
      <alignment vertical="top" wrapText="1"/>
    </xf>
    <xf numFmtId="166" fontId="7" fillId="0" borderId="5" xfId="0" applyNumberFormat="1" applyFont="1" applyBorder="1" applyAlignment="1">
      <alignment horizontal="center" vertical="center"/>
    </xf>
    <xf numFmtId="166" fontId="7" fillId="0" borderId="4" xfId="0" applyNumberFormat="1" applyFont="1" applyBorder="1" applyAlignment="1">
      <alignment horizontal="center" vertical="center"/>
    </xf>
    <xf numFmtId="166" fontId="18" fillId="0" borderId="5" xfId="0" applyNumberFormat="1" applyFont="1" applyBorder="1" applyAlignment="1">
      <alignment horizontal="center" vertical="center"/>
    </xf>
    <xf numFmtId="166" fontId="18" fillId="0" borderId="4" xfId="0" applyNumberFormat="1" applyFont="1" applyBorder="1" applyAlignment="1">
      <alignment horizontal="center" vertical="center"/>
    </xf>
    <xf numFmtId="0" fontId="13" fillId="0" borderId="5" xfId="0" applyFont="1" applyBorder="1" applyAlignment="1">
      <alignment vertical="top" wrapText="1"/>
    </xf>
    <xf numFmtId="0" fontId="13" fillId="0" borderId="8" xfId="0" applyFont="1" applyBorder="1" applyAlignment="1">
      <alignment vertical="top" wrapText="1"/>
    </xf>
    <xf numFmtId="0" fontId="13" fillId="0" borderId="4" xfId="0" applyFont="1" applyBorder="1" applyAlignment="1">
      <alignment vertical="top" wrapText="1"/>
    </xf>
    <xf numFmtId="0" fontId="3" fillId="0" borderId="5" xfId="0" applyFont="1" applyBorder="1" applyAlignment="1">
      <alignment horizontal="left" vertical="top" wrapText="1"/>
    </xf>
    <xf numFmtId="0" fontId="3" fillId="0" borderId="8" xfId="0" applyFont="1" applyBorder="1" applyAlignment="1">
      <alignment horizontal="left" vertical="top" wrapText="1"/>
    </xf>
    <xf numFmtId="0" fontId="3" fillId="0" borderId="4" xfId="0" applyFont="1" applyBorder="1" applyAlignment="1">
      <alignment horizontal="left" vertical="top" wrapText="1"/>
    </xf>
    <xf numFmtId="166" fontId="18" fillId="0" borderId="5" xfId="2" applyNumberFormat="1" applyFont="1" applyBorder="1" applyAlignment="1">
      <alignment horizontal="center" vertical="center"/>
    </xf>
    <xf numFmtId="166" fontId="18" fillId="0" borderId="4" xfId="2" applyNumberFormat="1" applyFont="1" applyBorder="1" applyAlignment="1">
      <alignment horizontal="center" vertical="center"/>
    </xf>
    <xf numFmtId="166" fontId="9" fillId="0" borderId="1" xfId="0" applyNumberFormat="1" applyFont="1" applyBorder="1" applyAlignment="1">
      <alignment horizontal="center" vertical="center"/>
    </xf>
    <xf numFmtId="2" fontId="7" fillId="2" borderId="5" xfId="0" applyNumberFormat="1" applyFont="1" applyFill="1" applyBorder="1" applyAlignment="1">
      <alignment vertical="center" wrapText="1"/>
    </xf>
    <xf numFmtId="2" fontId="7" fillId="2" borderId="8" xfId="0" applyNumberFormat="1" applyFont="1" applyFill="1" applyBorder="1" applyAlignment="1">
      <alignment vertical="center" wrapText="1"/>
    </xf>
    <xf numFmtId="2" fontId="7" fillId="2" borderId="4" xfId="0" applyNumberFormat="1" applyFont="1" applyFill="1" applyBorder="1" applyAlignment="1">
      <alignment vertical="center" wrapText="1"/>
    </xf>
    <xf numFmtId="2" fontId="7" fillId="2" borderId="1" xfId="0" applyNumberFormat="1" applyFont="1" applyFill="1" applyBorder="1" applyAlignment="1">
      <alignment vertical="center" wrapText="1"/>
    </xf>
    <xf numFmtId="0" fontId="23" fillId="0" borderId="5" xfId="0" applyFont="1" applyBorder="1" applyAlignment="1">
      <alignment vertical="top" wrapText="1"/>
    </xf>
    <xf numFmtId="0" fontId="23" fillId="0" borderId="4" xfId="0" applyFont="1" applyBorder="1" applyAlignment="1">
      <alignment vertical="top" wrapText="1"/>
    </xf>
    <xf numFmtId="0" fontId="3" fillId="0" borderId="5" xfId="0" applyFont="1" applyBorder="1" applyAlignment="1">
      <alignment vertical="center"/>
    </xf>
    <xf numFmtId="0" fontId="3" fillId="0" borderId="4" xfId="0" applyFont="1" applyBorder="1" applyAlignment="1">
      <alignment vertical="center"/>
    </xf>
    <xf numFmtId="171" fontId="1" fillId="0" borderId="1" xfId="0" applyNumberFormat="1" applyFont="1" applyBorder="1" applyAlignment="1">
      <alignment horizontal="center" vertical="center"/>
    </xf>
    <xf numFmtId="171" fontId="7" fillId="0" borderId="1" xfId="0" applyNumberFormat="1" applyFont="1" applyBorder="1" applyAlignment="1">
      <alignment horizontal="center" vertical="center"/>
    </xf>
    <xf numFmtId="171" fontId="3" fillId="0" borderId="1" xfId="0" applyNumberFormat="1" applyFont="1" applyBorder="1" applyAlignment="1">
      <alignment horizontal="center"/>
    </xf>
    <xf numFmtId="171" fontId="1" fillId="0" borderId="1" xfId="0" applyNumberFormat="1" applyFont="1" applyBorder="1" applyAlignment="1">
      <alignment horizontal="center"/>
    </xf>
    <xf numFmtId="0" fontId="17" fillId="0" borderId="5" xfId="0" applyFont="1" applyBorder="1" applyAlignment="1">
      <alignment vertical="top" wrapText="1"/>
    </xf>
    <xf numFmtId="0" fontId="17" fillId="0" borderId="4" xfId="0" applyFont="1" applyBorder="1" applyAlignment="1">
      <alignment vertical="top" wrapText="1"/>
    </xf>
    <xf numFmtId="171" fontId="48" fillId="0" borderId="1" xfId="0" applyNumberFormat="1" applyFont="1" applyFill="1" applyBorder="1" applyAlignment="1"/>
    <xf numFmtId="171" fontId="4" fillId="0" borderId="5" xfId="0" applyNumberFormat="1" applyFont="1" applyFill="1" applyBorder="1" applyAlignment="1"/>
    <xf numFmtId="171" fontId="4" fillId="0" borderId="4" xfId="0" applyNumberFormat="1" applyFont="1" applyFill="1" applyBorder="1" applyAlignment="1"/>
    <xf numFmtId="171" fontId="3" fillId="0" borderId="1" xfId="0" applyNumberFormat="1" applyFont="1" applyBorder="1" applyAlignment="1"/>
    <xf numFmtId="171" fontId="4" fillId="0" borderId="1" xfId="0" applyNumberFormat="1" applyFont="1" applyBorder="1" applyAlignment="1"/>
    <xf numFmtId="171" fontId="4" fillId="0" borderId="1" xfId="0" applyNumberFormat="1" applyFont="1" applyFill="1" applyBorder="1" applyAlignment="1"/>
    <xf numFmtId="171" fontId="1" fillId="0" borderId="5" xfId="0" applyNumberFormat="1" applyFont="1" applyBorder="1" applyAlignment="1"/>
    <xf numFmtId="171" fontId="1" fillId="0" borderId="4" xfId="0" applyNumberFormat="1" applyFont="1" applyBorder="1" applyAlignment="1"/>
    <xf numFmtId="171" fontId="3" fillId="0" borderId="1" xfId="0" applyNumberFormat="1" applyFont="1" applyFill="1" applyBorder="1" applyAlignment="1"/>
    <xf numFmtId="0" fontId="3" fillId="0" borderId="5" xfId="0" applyFont="1" applyBorder="1" applyAlignment="1">
      <alignment horizontal="left" vertical="top"/>
    </xf>
    <xf numFmtId="0" fontId="3" fillId="0" borderId="4" xfId="0" applyFont="1" applyBorder="1" applyAlignment="1">
      <alignment horizontal="left" vertical="top"/>
    </xf>
    <xf numFmtId="0" fontId="1" fillId="0" borderId="9" xfId="0" applyFont="1" applyBorder="1" applyAlignment="1">
      <alignment horizontal="center"/>
    </xf>
    <xf numFmtId="0" fontId="1" fillId="0" borderId="11" xfId="0" applyFont="1" applyBorder="1" applyAlignment="1">
      <alignment horizontal="center"/>
    </xf>
    <xf numFmtId="0" fontId="10" fillId="0" borderId="5" xfId="0" applyFont="1" applyBorder="1" applyAlignment="1">
      <alignment horizontal="left" vertical="top" wrapText="1"/>
    </xf>
    <xf numFmtId="0" fontId="10" fillId="0" borderId="4" xfId="0" applyFont="1" applyBorder="1" applyAlignment="1">
      <alignment horizontal="left" vertical="top" wrapText="1"/>
    </xf>
    <xf numFmtId="0" fontId="47" fillId="0" borderId="5" xfId="0" applyFont="1" applyBorder="1" applyAlignment="1">
      <alignment horizontal="left" vertical="top"/>
    </xf>
    <xf numFmtId="0" fontId="47" fillId="0" borderId="4" xfId="0" applyFont="1" applyBorder="1" applyAlignment="1">
      <alignment horizontal="left" vertical="top"/>
    </xf>
    <xf numFmtId="0" fontId="1" fillId="0" borderId="3" xfId="0" applyFont="1" applyBorder="1" applyAlignment="1">
      <alignment horizontal="center" vertical="center" wrapText="1"/>
    </xf>
    <xf numFmtId="0" fontId="9" fillId="0" borderId="10" xfId="0" applyFont="1" applyFill="1" applyBorder="1" applyAlignment="1">
      <alignment horizontal="left" vertical="center"/>
    </xf>
    <xf numFmtId="0" fontId="9" fillId="0" borderId="14" xfId="0" applyFont="1" applyFill="1" applyBorder="1" applyAlignment="1">
      <alignment vertical="top" wrapText="1"/>
    </xf>
    <xf numFmtId="0" fontId="5" fillId="0" borderId="5" xfId="0" applyFont="1" applyFill="1" applyBorder="1" applyAlignment="1">
      <alignment horizontal="left" vertical="center" wrapText="1"/>
    </xf>
    <xf numFmtId="0" fontId="5" fillId="0" borderId="8"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5" xfId="0" applyFont="1" applyBorder="1" applyAlignment="1">
      <alignment horizontal="left" vertical="center" wrapText="1"/>
    </xf>
    <xf numFmtId="0" fontId="5" fillId="0" borderId="8" xfId="0" applyFont="1" applyBorder="1" applyAlignment="1">
      <alignment horizontal="left" vertical="center" wrapText="1"/>
    </xf>
    <xf numFmtId="0" fontId="5" fillId="0" borderId="4" xfId="0" applyFont="1" applyBorder="1" applyAlignment="1">
      <alignment horizontal="left" vertical="center" wrapText="1"/>
    </xf>
    <xf numFmtId="171" fontId="5" fillId="0" borderId="5" xfId="0" applyNumberFormat="1" applyFont="1" applyFill="1" applyBorder="1" applyAlignment="1">
      <alignment horizontal="center" vertical="center"/>
    </xf>
    <xf numFmtId="171" fontId="5" fillId="0" borderId="4" xfId="0" applyNumberFormat="1" applyFont="1" applyFill="1" applyBorder="1" applyAlignment="1">
      <alignment horizontal="center" vertical="center"/>
    </xf>
    <xf numFmtId="0" fontId="25" fillId="0" borderId="5" xfId="0" applyFont="1" applyBorder="1" applyAlignment="1">
      <alignment horizontal="center" vertical="center"/>
    </xf>
    <xf numFmtId="0" fontId="25" fillId="0" borderId="8" xfId="0" applyFont="1" applyBorder="1" applyAlignment="1">
      <alignment horizontal="center" vertical="center"/>
    </xf>
    <xf numFmtId="0" fontId="25" fillId="0" borderId="4" xfId="0" applyFont="1" applyBorder="1" applyAlignment="1">
      <alignment horizontal="center" vertical="center"/>
    </xf>
    <xf numFmtId="0" fontId="5" fillId="0" borderId="5" xfId="0" applyFont="1" applyBorder="1" applyAlignment="1">
      <alignment vertical="center" wrapText="1"/>
    </xf>
    <xf numFmtId="0" fontId="5" fillId="0" borderId="8" xfId="0" applyFont="1" applyBorder="1" applyAlignment="1">
      <alignment vertical="center" wrapText="1"/>
    </xf>
    <xf numFmtId="0" fontId="5" fillId="0" borderId="4" xfId="0" applyFont="1" applyBorder="1" applyAlignment="1">
      <alignment vertical="center" wrapText="1"/>
    </xf>
    <xf numFmtId="166" fontId="5" fillId="0" borderId="1" xfId="0" applyNumberFormat="1" applyFont="1" applyBorder="1" applyAlignment="1">
      <alignment horizontal="center"/>
    </xf>
    <xf numFmtId="166" fontId="1" fillId="0" borderId="1" xfId="0" applyNumberFormat="1" applyFont="1" applyBorder="1" applyAlignment="1">
      <alignment horizontal="center"/>
    </xf>
    <xf numFmtId="166" fontId="5" fillId="0" borderId="5" xfId="0" applyNumberFormat="1" applyFont="1" applyBorder="1" applyAlignment="1">
      <alignment horizontal="center"/>
    </xf>
    <xf numFmtId="166" fontId="5" fillId="0" borderId="4" xfId="0" applyNumberFormat="1" applyFont="1" applyBorder="1" applyAlignment="1">
      <alignment horizontal="center"/>
    </xf>
    <xf numFmtId="0" fontId="5" fillId="0" borderId="5" xfId="0" applyFont="1" applyBorder="1" applyAlignment="1">
      <alignment horizontal="left" vertical="center"/>
    </xf>
    <xf numFmtId="0" fontId="5" fillId="0" borderId="8" xfId="0" applyFont="1" applyBorder="1" applyAlignment="1">
      <alignment horizontal="left" vertical="center"/>
    </xf>
    <xf numFmtId="0" fontId="5" fillId="0" borderId="4" xfId="0" applyFont="1" applyBorder="1" applyAlignment="1">
      <alignment horizontal="left" vertical="center"/>
    </xf>
    <xf numFmtId="0" fontId="9" fillId="2" borderId="28" xfId="0" applyFont="1" applyFill="1" applyBorder="1" applyAlignment="1">
      <alignment horizontal="left" vertical="center"/>
    </xf>
    <xf numFmtId="0" fontId="9" fillId="2" borderId="29" xfId="0" applyFont="1" applyFill="1" applyBorder="1" applyAlignment="1">
      <alignment horizontal="left" vertical="center"/>
    </xf>
    <xf numFmtId="0" fontId="9" fillId="2" borderId="30" xfId="0" applyFont="1" applyFill="1" applyBorder="1" applyAlignment="1">
      <alignment horizontal="left" vertical="center"/>
    </xf>
    <xf numFmtId="0" fontId="9" fillId="2" borderId="34" xfId="0" applyFont="1" applyFill="1" applyBorder="1" applyAlignment="1">
      <alignment horizontal="left" vertical="center"/>
    </xf>
    <xf numFmtId="0" fontId="9" fillId="2" borderId="35" xfId="0" applyFont="1" applyFill="1" applyBorder="1" applyAlignment="1">
      <alignment horizontal="left" vertical="center"/>
    </xf>
    <xf numFmtId="0" fontId="9" fillId="2" borderId="36" xfId="0" applyFont="1" applyFill="1" applyBorder="1" applyAlignment="1">
      <alignment horizontal="left" vertical="center"/>
    </xf>
    <xf numFmtId="166" fontId="1" fillId="0" borderId="5" xfId="0" applyNumberFormat="1" applyFont="1" applyBorder="1" applyAlignment="1">
      <alignment horizontal="center" wrapText="1"/>
    </xf>
    <xf numFmtId="166" fontId="1" fillId="0" borderId="4" xfId="0" applyNumberFormat="1" applyFont="1" applyBorder="1" applyAlignment="1">
      <alignment horizontal="center" wrapText="1"/>
    </xf>
    <xf numFmtId="166" fontId="3" fillId="0" borderId="5" xfId="0" applyNumberFormat="1" applyFont="1" applyBorder="1" applyAlignment="1">
      <alignment horizontal="center" wrapText="1"/>
    </xf>
    <xf numFmtId="166" fontId="3" fillId="0" borderId="4" xfId="0" applyNumberFormat="1" applyFont="1" applyBorder="1" applyAlignment="1">
      <alignment horizontal="center" wrapText="1"/>
    </xf>
    <xf numFmtId="166" fontId="1" fillId="0" borderId="1" xfId="0" applyNumberFormat="1" applyFont="1" applyBorder="1" applyAlignment="1">
      <alignment horizontal="center" wrapText="1"/>
    </xf>
    <xf numFmtId="4" fontId="9" fillId="0" borderId="5" xfId="0" applyNumberFormat="1" applyFont="1" applyBorder="1" applyAlignment="1">
      <alignment horizontal="center" vertical="center"/>
    </xf>
    <xf numFmtId="4" fontId="9" fillId="0" borderId="4" xfId="0" applyNumberFormat="1" applyFont="1" applyBorder="1" applyAlignment="1">
      <alignment horizontal="center" vertical="center"/>
    </xf>
    <xf numFmtId="2" fontId="22" fillId="0" borderId="5" xfId="0" applyNumberFormat="1" applyFont="1" applyBorder="1" applyAlignment="1">
      <alignment horizontal="left" vertical="center" wrapText="1"/>
    </xf>
    <xf numFmtId="2" fontId="22" fillId="0" borderId="8" xfId="0" applyNumberFormat="1" applyFont="1" applyBorder="1" applyAlignment="1">
      <alignment horizontal="left" vertical="center" wrapText="1"/>
    </xf>
    <xf numFmtId="2" fontId="22" fillId="0" borderId="4" xfId="0" applyNumberFormat="1" applyFont="1" applyBorder="1" applyAlignment="1">
      <alignment horizontal="left" vertical="center" wrapText="1"/>
    </xf>
    <xf numFmtId="4" fontId="22" fillId="0" borderId="5" xfId="0" applyNumberFormat="1" applyFont="1" applyBorder="1" applyAlignment="1">
      <alignment horizontal="center" vertical="center"/>
    </xf>
    <xf numFmtId="4" fontId="22" fillId="0" borderId="4" xfId="0" applyNumberFormat="1" applyFont="1" applyBorder="1" applyAlignment="1">
      <alignment horizontal="center" vertical="center"/>
    </xf>
    <xf numFmtId="0" fontId="13" fillId="0" borderId="0" xfId="0" applyFont="1" applyAlignment="1">
      <alignment horizontal="center" vertical="center"/>
    </xf>
    <xf numFmtId="49" fontId="9" fillId="0" borderId="5" xfId="0" applyNumberFormat="1" applyFont="1" applyBorder="1" applyAlignment="1">
      <alignment horizontal="left" vertical="center" wrapText="1"/>
    </xf>
    <xf numFmtId="49" fontId="9" fillId="0" borderId="8" xfId="0" applyNumberFormat="1" applyFont="1" applyBorder="1" applyAlignment="1">
      <alignment horizontal="left" vertical="center" wrapText="1"/>
    </xf>
    <xf numFmtId="49" fontId="9" fillId="0" borderId="4" xfId="0" applyNumberFormat="1" applyFont="1" applyBorder="1" applyAlignment="1">
      <alignment horizontal="left" vertical="center" wrapText="1"/>
    </xf>
    <xf numFmtId="4" fontId="7" fillId="0" borderId="5" xfId="0" applyNumberFormat="1" applyFont="1" applyBorder="1" applyAlignment="1">
      <alignment horizontal="center" vertical="center"/>
    </xf>
    <xf numFmtId="4" fontId="7" fillId="0" borderId="4" xfId="0" applyNumberFormat="1" applyFont="1" applyBorder="1" applyAlignment="1">
      <alignment horizontal="center" vertical="center"/>
    </xf>
    <xf numFmtId="0" fontId="13" fillId="0" borderId="9" xfId="0" applyFont="1" applyBorder="1" applyAlignment="1">
      <alignment horizontal="center" vertical="center"/>
    </xf>
    <xf numFmtId="0" fontId="13" fillId="0" borderId="10" xfId="0" applyFont="1" applyBorder="1" applyAlignment="1">
      <alignment horizontal="center" vertical="center"/>
    </xf>
    <xf numFmtId="0" fontId="13" fillId="0" borderId="11" xfId="0" applyFont="1" applyBorder="1" applyAlignment="1">
      <alignment horizontal="center" vertical="center"/>
    </xf>
    <xf numFmtId="0" fontId="13" fillId="0" borderId="6" xfId="0" applyFont="1" applyBorder="1" applyAlignment="1">
      <alignment horizontal="center" vertical="center"/>
    </xf>
    <xf numFmtId="0" fontId="13" fillId="0" borderId="14" xfId="0" applyFont="1" applyBorder="1" applyAlignment="1">
      <alignment horizontal="center" vertical="center"/>
    </xf>
    <xf numFmtId="0" fontId="13" fillId="0" borderId="7" xfId="0" applyFont="1" applyBorder="1" applyAlignment="1">
      <alignment horizontal="center" vertical="center"/>
    </xf>
    <xf numFmtId="0" fontId="7" fillId="0" borderId="1" xfId="0" applyFont="1" applyBorder="1" applyAlignment="1">
      <alignment horizontal="center" vertical="center"/>
    </xf>
    <xf numFmtId="4" fontId="13" fillId="0" borderId="5" xfId="0" applyNumberFormat="1" applyFont="1" applyBorder="1" applyAlignment="1">
      <alignment horizontal="center" vertical="center"/>
    </xf>
    <xf numFmtId="4" fontId="13" fillId="0" borderId="4" xfId="0" applyNumberFormat="1" applyFont="1" applyBorder="1" applyAlignment="1">
      <alignment horizontal="center" vertical="center"/>
    </xf>
    <xf numFmtId="4" fontId="7" fillId="0" borderId="1" xfId="0" applyNumberFormat="1" applyFont="1" applyBorder="1" applyAlignment="1">
      <alignment horizontal="center" vertical="center"/>
    </xf>
    <xf numFmtId="4" fontId="13" fillId="0" borderId="5" xfId="0" applyNumberFormat="1" applyFont="1" applyBorder="1" applyAlignment="1">
      <alignment horizontal="center"/>
    </xf>
    <xf numFmtId="4" fontId="13" fillId="0" borderId="4" xfId="0" applyNumberFormat="1" applyFont="1" applyBorder="1" applyAlignment="1">
      <alignment horizontal="center"/>
    </xf>
    <xf numFmtId="166" fontId="9" fillId="0" borderId="5" xfId="0" applyNumberFormat="1" applyFont="1" applyBorder="1" applyAlignment="1">
      <alignment horizontal="center" wrapText="1"/>
    </xf>
    <xf numFmtId="166" fontId="9" fillId="0" borderId="4" xfId="0" applyNumberFormat="1" applyFont="1" applyBorder="1" applyAlignment="1">
      <alignment horizontal="center" wrapText="1"/>
    </xf>
    <xf numFmtId="0" fontId="16" fillId="0" borderId="5" xfId="0" applyFont="1" applyFill="1" applyBorder="1" applyAlignment="1">
      <alignment horizontal="left" wrapText="1"/>
    </xf>
    <xf numFmtId="0" fontId="16" fillId="0" borderId="4" xfId="0" applyFont="1" applyFill="1" applyBorder="1" applyAlignment="1">
      <alignment horizontal="left" wrapText="1"/>
    </xf>
    <xf numFmtId="166" fontId="9" fillId="0" borderId="1" xfId="0" applyNumberFormat="1" applyFont="1" applyBorder="1" applyAlignment="1">
      <alignment horizontal="center" wrapText="1"/>
    </xf>
    <xf numFmtId="0" fontId="17" fillId="0" borderId="5" xfId="0" applyFont="1" applyBorder="1" applyAlignment="1">
      <alignment horizontal="left" wrapText="1"/>
    </xf>
    <xf numFmtId="0" fontId="17" fillId="0" borderId="4" xfId="0" applyFont="1" applyBorder="1" applyAlignment="1">
      <alignment horizontal="left" wrapText="1"/>
    </xf>
    <xf numFmtId="0" fontId="9" fillId="0" borderId="4" xfId="0" applyFont="1" applyBorder="1" applyAlignment="1">
      <alignment horizontal="center" wrapText="1"/>
    </xf>
    <xf numFmtId="166" fontId="23" fillId="0" borderId="1" xfId="0" applyNumberFormat="1" applyFont="1" applyBorder="1" applyAlignment="1">
      <alignment horizontal="center" vertical="center"/>
    </xf>
    <xf numFmtId="166" fontId="23" fillId="0" borderId="5" xfId="0" applyNumberFormat="1" applyFont="1" applyBorder="1" applyAlignment="1">
      <alignment horizontal="center" vertical="center"/>
    </xf>
    <xf numFmtId="166" fontId="23" fillId="0" borderId="4" xfId="0" applyNumberFormat="1" applyFont="1" applyBorder="1" applyAlignment="1">
      <alignment horizontal="center" vertical="center"/>
    </xf>
    <xf numFmtId="0" fontId="21" fillId="0" borderId="5" xfId="0" applyFont="1" applyBorder="1" applyAlignment="1">
      <alignment horizontal="left" vertical="center" wrapText="1"/>
    </xf>
    <xf numFmtId="0" fontId="21" fillId="0" borderId="4" xfId="0" applyFont="1" applyBorder="1" applyAlignment="1">
      <alignment horizontal="left" vertical="center" wrapText="1"/>
    </xf>
    <xf numFmtId="0" fontId="22" fillId="0" borderId="5" xfId="0" applyFont="1" applyBorder="1" applyAlignment="1">
      <alignment horizontal="left" vertical="center" wrapText="1"/>
    </xf>
    <xf numFmtId="0" fontId="22" fillId="0" borderId="8" xfId="0" applyFont="1" applyBorder="1" applyAlignment="1">
      <alignment horizontal="left" vertical="center" wrapText="1"/>
    </xf>
    <xf numFmtId="0" fontId="22" fillId="0" borderId="4" xfId="0" applyFont="1" applyBorder="1" applyAlignment="1">
      <alignment horizontal="left" vertical="center" wrapText="1"/>
    </xf>
    <xf numFmtId="0" fontId="22" fillId="0" borderId="5" xfId="0" applyFont="1" applyBorder="1" applyAlignment="1">
      <alignment horizontal="center" vertical="center"/>
    </xf>
    <xf numFmtId="0" fontId="22" fillId="0" borderId="4" xfId="0" applyFont="1" applyBorder="1" applyAlignment="1">
      <alignment horizontal="center" vertical="center"/>
    </xf>
    <xf numFmtId="4" fontId="18" fillId="0" borderId="5" xfId="0" applyNumberFormat="1" applyFont="1" applyBorder="1" applyAlignment="1">
      <alignment horizontal="center" vertical="center"/>
    </xf>
    <xf numFmtId="4" fontId="18" fillId="0" borderId="4" xfId="0" applyNumberFormat="1" applyFont="1" applyBorder="1" applyAlignment="1">
      <alignment horizontal="center" vertical="center"/>
    </xf>
    <xf numFmtId="4" fontId="9" fillId="0" borderId="1" xfId="0" applyNumberFormat="1" applyFont="1" applyBorder="1" applyAlignment="1">
      <alignment horizontal="center" vertical="center"/>
    </xf>
    <xf numFmtId="49" fontId="18" fillId="0" borderId="5" xfId="0" applyNumberFormat="1" applyFont="1" applyBorder="1" applyAlignment="1">
      <alignment horizontal="left" vertical="center" wrapText="1"/>
    </xf>
    <xf numFmtId="49" fontId="18" fillId="0" borderId="8" xfId="0" applyNumberFormat="1" applyFont="1" applyBorder="1" applyAlignment="1">
      <alignment horizontal="left" vertical="center" wrapText="1"/>
    </xf>
    <xf numFmtId="49" fontId="18" fillId="0" borderId="4" xfId="0" applyNumberFormat="1" applyFont="1" applyBorder="1" applyAlignment="1">
      <alignment horizontal="left" vertical="center" wrapText="1"/>
    </xf>
    <xf numFmtId="49" fontId="13" fillId="0" borderId="5" xfId="0" applyNumberFormat="1" applyFont="1" applyBorder="1" applyAlignment="1">
      <alignment horizontal="left" vertical="center" wrapText="1"/>
    </xf>
    <xf numFmtId="49" fontId="13" fillId="0" borderId="8" xfId="0" applyNumberFormat="1" applyFont="1" applyBorder="1" applyAlignment="1">
      <alignment horizontal="left" vertical="center" wrapText="1"/>
    </xf>
    <xf numFmtId="49" fontId="13" fillId="0" borderId="4" xfId="0" applyNumberFormat="1" applyFont="1" applyBorder="1" applyAlignment="1">
      <alignment horizontal="left" vertical="center" wrapText="1"/>
    </xf>
    <xf numFmtId="4" fontId="13" fillId="0" borderId="1" xfId="0" applyNumberFormat="1" applyFont="1" applyBorder="1" applyAlignment="1">
      <alignment horizontal="center" vertical="center"/>
    </xf>
    <xf numFmtId="49" fontId="9" fillId="0" borderId="5" xfId="0" applyNumberFormat="1" applyFont="1" applyBorder="1" applyAlignment="1">
      <alignment horizontal="left" vertical="distributed" wrapText="1"/>
    </xf>
    <xf numFmtId="49" fontId="9" fillId="0" borderId="8" xfId="0" applyNumberFormat="1" applyFont="1" applyBorder="1" applyAlignment="1">
      <alignment horizontal="left" vertical="distributed" wrapText="1"/>
    </xf>
    <xf numFmtId="49" fontId="9" fillId="0" borderId="4" xfId="0" applyNumberFormat="1" applyFont="1" applyBorder="1" applyAlignment="1">
      <alignment horizontal="left" vertical="distributed" wrapText="1"/>
    </xf>
    <xf numFmtId="49" fontId="9" fillId="0" borderId="5" xfId="0" applyNumberFormat="1" applyFont="1" applyBorder="1" applyAlignment="1">
      <alignment horizontal="center" vertical="center" wrapText="1"/>
    </xf>
    <xf numFmtId="49" fontId="9" fillId="0" borderId="8" xfId="0" applyNumberFormat="1" applyFont="1" applyBorder="1" applyAlignment="1">
      <alignment horizontal="center" vertical="center" wrapText="1"/>
    </xf>
    <xf numFmtId="49" fontId="9" fillId="0" borderId="4" xfId="0" applyNumberFormat="1" applyFont="1" applyBorder="1" applyAlignment="1">
      <alignment horizontal="center" vertical="center" wrapText="1"/>
    </xf>
    <xf numFmtId="0" fontId="64" fillId="2" borderId="37" xfId="0" applyFont="1" applyFill="1" applyBorder="1" applyAlignment="1">
      <alignment horizontal="left" vertical="center" wrapText="1"/>
    </xf>
    <xf numFmtId="0" fontId="64" fillId="2" borderId="38" xfId="0" applyFont="1" applyFill="1" applyBorder="1" applyAlignment="1">
      <alignment horizontal="left" vertical="center" wrapText="1"/>
    </xf>
    <xf numFmtId="0" fontId="64" fillId="2" borderId="39" xfId="0" applyFont="1" applyFill="1" applyBorder="1" applyAlignment="1">
      <alignment horizontal="left" vertical="center" wrapText="1"/>
    </xf>
    <xf numFmtId="0" fontId="1" fillId="0" borderId="1" xfId="0" applyNumberFormat="1" applyFont="1" applyBorder="1" applyAlignment="1">
      <alignment horizontal="center" vertical="center"/>
    </xf>
    <xf numFmtId="0" fontId="3" fillId="0" borderId="5" xfId="0" applyNumberFormat="1" applyFont="1" applyBorder="1" applyAlignment="1">
      <alignment horizontal="center" vertical="center"/>
    </xf>
    <xf numFmtId="0" fontId="3" fillId="0" borderId="4" xfId="0" applyNumberFormat="1" applyFont="1" applyBorder="1" applyAlignment="1">
      <alignment horizontal="center" vertical="center"/>
    </xf>
    <xf numFmtId="0" fontId="7" fillId="2" borderId="5" xfId="0" applyFont="1" applyFill="1" applyBorder="1" applyAlignment="1">
      <alignment horizontal="left"/>
    </xf>
    <xf numFmtId="0" fontId="7" fillId="2" borderId="8" xfId="0" applyFont="1" applyFill="1" applyBorder="1" applyAlignment="1">
      <alignment horizontal="left"/>
    </xf>
    <xf numFmtId="0" fontId="7" fillId="2" borderId="4" xfId="0" applyFont="1" applyFill="1" applyBorder="1" applyAlignment="1">
      <alignment horizontal="left"/>
    </xf>
    <xf numFmtId="0" fontId="7" fillId="2" borderId="5" xfId="0" applyFont="1" applyFill="1" applyBorder="1" applyAlignment="1">
      <alignment horizontal="left" wrapText="1"/>
    </xf>
    <xf numFmtId="0" fontId="7" fillId="2" borderId="8" xfId="0" applyFont="1" applyFill="1" applyBorder="1" applyAlignment="1">
      <alignment horizontal="left" wrapText="1"/>
    </xf>
    <xf numFmtId="0" fontId="7" fillId="2" borderId="4" xfId="0" applyFont="1" applyFill="1" applyBorder="1" applyAlignment="1">
      <alignment horizontal="left" wrapText="1"/>
    </xf>
    <xf numFmtId="0" fontId="7" fillId="2" borderId="1" xfId="0" applyFont="1" applyFill="1" applyBorder="1" applyAlignment="1">
      <alignment vertical="center" wrapText="1"/>
    </xf>
    <xf numFmtId="0" fontId="7" fillId="2" borderId="5" xfId="0" applyFont="1" applyFill="1" applyBorder="1" applyAlignment="1">
      <alignment horizontal="left" vertical="top" wrapText="1"/>
    </xf>
    <xf numFmtId="0" fontId="7" fillId="2" borderId="1" xfId="0" applyFont="1" applyFill="1" applyBorder="1" applyAlignment="1">
      <alignment horizontal="left" wrapText="1"/>
    </xf>
    <xf numFmtId="0" fontId="7" fillId="2" borderId="6" xfId="0" applyFont="1" applyFill="1" applyBorder="1" applyAlignment="1">
      <alignment horizontal="left" vertical="top" wrapText="1"/>
    </xf>
    <xf numFmtId="0" fontId="7" fillId="2" borderId="14" xfId="0" applyFont="1" applyFill="1" applyBorder="1" applyAlignment="1">
      <alignment horizontal="left" vertical="top" wrapText="1"/>
    </xf>
    <xf numFmtId="0" fontId="7" fillId="2" borderId="7" xfId="0" applyFont="1" applyFill="1" applyBorder="1" applyAlignment="1">
      <alignment horizontal="left" vertical="top" wrapText="1"/>
    </xf>
    <xf numFmtId="0" fontId="7" fillId="2" borderId="5" xfId="0" applyFont="1" applyFill="1" applyBorder="1" applyAlignment="1">
      <alignment horizontal="justify" vertical="top" wrapText="1"/>
    </xf>
    <xf numFmtId="0" fontId="7" fillId="2" borderId="8" xfId="0" applyFont="1" applyFill="1" applyBorder="1" applyAlignment="1">
      <alignment horizontal="justify" vertical="top" wrapText="1"/>
    </xf>
    <xf numFmtId="0" fontId="7" fillId="2" borderId="4" xfId="0" applyFont="1" applyFill="1" applyBorder="1" applyAlignment="1">
      <alignment horizontal="justify" vertical="top" wrapText="1"/>
    </xf>
    <xf numFmtId="0" fontId="9" fillId="2" borderId="5" xfId="44" applyFont="1" applyFill="1" applyBorder="1" applyAlignment="1">
      <alignment vertical="center" wrapText="1"/>
    </xf>
    <xf numFmtId="0" fontId="9" fillId="2" borderId="8" xfId="44" applyFont="1" applyFill="1" applyBorder="1" applyAlignment="1">
      <alignment vertical="center" wrapText="1"/>
    </xf>
    <xf numFmtId="0" fontId="9" fillId="2" borderId="4" xfId="44" applyFont="1" applyFill="1" applyBorder="1" applyAlignment="1">
      <alignment vertical="center" wrapText="1"/>
    </xf>
    <xf numFmtId="0" fontId="9" fillId="2" borderId="5" xfId="44" applyFont="1" applyFill="1" applyBorder="1" applyAlignment="1">
      <alignment horizontal="left" vertical="center" wrapText="1"/>
    </xf>
    <xf numFmtId="0" fontId="9" fillId="2" borderId="8" xfId="44" applyFont="1" applyFill="1" applyBorder="1" applyAlignment="1">
      <alignment horizontal="left" vertical="center" wrapText="1"/>
    </xf>
    <xf numFmtId="0" fontId="9" fillId="2" borderId="4" xfId="44" applyFont="1" applyFill="1" applyBorder="1" applyAlignment="1">
      <alignment horizontal="left" vertical="center" wrapText="1"/>
    </xf>
    <xf numFmtId="0" fontId="9" fillId="2" borderId="5" xfId="44" applyFont="1" applyFill="1" applyBorder="1" applyAlignment="1">
      <alignment horizontal="left" vertical="top" wrapText="1"/>
    </xf>
    <xf numFmtId="0" fontId="9" fillId="2" borderId="8" xfId="44" applyFont="1" applyFill="1" applyBorder="1" applyAlignment="1">
      <alignment horizontal="left" vertical="top" wrapText="1"/>
    </xf>
    <xf numFmtId="0" fontId="9" fillId="2" borderId="4" xfId="44" applyFont="1" applyFill="1" applyBorder="1" applyAlignment="1">
      <alignment horizontal="left" vertical="top" wrapText="1"/>
    </xf>
    <xf numFmtId="0" fontId="5" fillId="0" borderId="5" xfId="0" applyFont="1" applyBorder="1" applyAlignment="1">
      <alignment horizontal="center" vertical="center"/>
    </xf>
    <xf numFmtId="0" fontId="5" fillId="0" borderId="4" xfId="0" applyFont="1" applyBorder="1" applyAlignment="1">
      <alignment horizontal="center" vertical="center"/>
    </xf>
    <xf numFmtId="166" fontId="3" fillId="0" borderId="1" xfId="0" applyNumberFormat="1" applyFont="1" applyBorder="1" applyAlignment="1">
      <alignment horizontal="center"/>
    </xf>
  </cellXfs>
  <cellStyles count="60">
    <cellStyle name="20% - Accent1 2" xfId="3"/>
    <cellStyle name="20% - Accent2 2" xfId="4"/>
    <cellStyle name="20% - Accent3 2" xfId="5"/>
    <cellStyle name="20% - Accent4 2" xfId="6"/>
    <cellStyle name="20% - Accent5 2" xfId="7"/>
    <cellStyle name="20% - Accent6 2" xfId="8"/>
    <cellStyle name="40% - Accent1 2" xfId="9"/>
    <cellStyle name="40% - Accent2 2" xfId="10"/>
    <cellStyle name="40% - Accent3 2" xfId="11"/>
    <cellStyle name="40% - Accent4 2" xfId="12"/>
    <cellStyle name="40% - Accent5 2" xfId="13"/>
    <cellStyle name="40% - Accent6 2" xfId="14"/>
    <cellStyle name="60% - Accent1 2" xfId="15"/>
    <cellStyle name="60% - Accent2 2" xfId="16"/>
    <cellStyle name="60% - Accent3 2" xfId="17"/>
    <cellStyle name="60% - Accent4 2" xfId="18"/>
    <cellStyle name="60% - Accent5 2" xfId="19"/>
    <cellStyle name="60% - Accent6 2" xfId="20"/>
    <cellStyle name="Accent1 2" xfId="21"/>
    <cellStyle name="Accent2 2" xfId="22"/>
    <cellStyle name="Accent3 2" xfId="23"/>
    <cellStyle name="Accent4 2" xfId="24"/>
    <cellStyle name="Accent5 2" xfId="25"/>
    <cellStyle name="Accent6 2" xfId="26"/>
    <cellStyle name="Bad" xfId="27"/>
    <cellStyle name="Calculation" xfId="28"/>
    <cellStyle name="Check Cell" xfId="29"/>
    <cellStyle name="Comma" xfId="57" builtinId="3"/>
    <cellStyle name="Comma 2" xfId="30"/>
    <cellStyle name="Explanatory Text" xfId="31"/>
    <cellStyle name="Good" xfId="32"/>
    <cellStyle name="Heading 1" xfId="33"/>
    <cellStyle name="Heading 2" xfId="34"/>
    <cellStyle name="Heading 3" xfId="35"/>
    <cellStyle name="Heading 4" xfId="36"/>
    <cellStyle name="Input" xfId="37"/>
    <cellStyle name="Linked Cell" xfId="38"/>
    <cellStyle name="Monedă 2" xfId="39"/>
    <cellStyle name="Neutral" xfId="40"/>
    <cellStyle name="Normal" xfId="0" builtinId="0"/>
    <cellStyle name="Normal 2" xfId="1"/>
    <cellStyle name="Normal 2 2" xfId="41"/>
    <cellStyle name="Normal 3" xfId="42"/>
    <cellStyle name="Normal 3 2" xfId="43"/>
    <cellStyle name="Normal 4" xfId="44"/>
    <cellStyle name="Normal 5" xfId="45"/>
    <cellStyle name="Normal 6" xfId="46"/>
    <cellStyle name="Normal_Sheet1" xfId="56"/>
    <cellStyle name="Note" xfId="47"/>
    <cellStyle name="Output" xfId="48"/>
    <cellStyle name="Percent" xfId="58" builtinId="5"/>
    <cellStyle name="Title" xfId="49"/>
    <cellStyle name="Total 2" xfId="50"/>
    <cellStyle name="Virgulă 2" xfId="51"/>
    <cellStyle name="Virgulă 2 2" xfId="59"/>
    <cellStyle name="Warning Text" xfId="52"/>
    <cellStyle name="Денежный 2" xfId="2"/>
    <cellStyle name="Обычный 2" xfId="53"/>
    <cellStyle name="Обычный 3" xfId="54"/>
    <cellStyle name="Финансовый 2" xfId="5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144"/>
  <sheetViews>
    <sheetView showZeros="0" view="pageBreakPreview" topLeftCell="A121" zoomScale="115" zoomScaleNormal="90" zoomScaleSheetLayoutView="115" workbookViewId="0">
      <selection activeCell="A114" sqref="A114:D114"/>
    </sheetView>
  </sheetViews>
  <sheetFormatPr defaultColWidth="8.85546875" defaultRowHeight="15.75" x14ac:dyDescent="0.25"/>
  <cols>
    <col min="1" max="1" width="10.140625" style="82" customWidth="1"/>
    <col min="2" max="2" width="12.28515625" style="82" customWidth="1"/>
    <col min="3" max="3" width="8.28515625" style="82" customWidth="1"/>
    <col min="4" max="4" width="8.7109375" style="82" customWidth="1"/>
    <col min="5" max="5" width="8.28515625" style="82" customWidth="1"/>
    <col min="6" max="6" width="8" style="82" customWidth="1"/>
    <col min="7" max="7" width="7.140625" style="82" customWidth="1"/>
    <col min="8" max="8" width="6.28515625" style="82" customWidth="1"/>
    <col min="9" max="9" width="11.5703125" style="82" customWidth="1"/>
    <col min="10" max="10" width="9.42578125" style="82" customWidth="1"/>
    <col min="11" max="11" width="10.28515625" style="82" customWidth="1"/>
    <col min="12" max="12" width="6.7109375" style="82" customWidth="1"/>
    <col min="13" max="13" width="9.28515625" style="82" customWidth="1"/>
    <col min="14" max="14" width="9.7109375" style="82" customWidth="1"/>
    <col min="15" max="15" width="8.28515625" style="82" customWidth="1"/>
    <col min="16" max="16" width="9.42578125" style="82" customWidth="1"/>
    <col min="17" max="16384" width="8.85546875" style="82"/>
  </cols>
  <sheetData>
    <row r="1" spans="1:16" x14ac:dyDescent="0.25">
      <c r="N1" s="810" t="s">
        <v>0</v>
      </c>
      <c r="O1" s="810"/>
      <c r="P1" s="810"/>
    </row>
    <row r="2" spans="1:16" ht="18.75" x14ac:dyDescent="0.25">
      <c r="E2" s="811" t="s">
        <v>1</v>
      </c>
      <c r="F2" s="811"/>
      <c r="G2" s="811"/>
      <c r="H2" s="811"/>
      <c r="I2" s="811"/>
      <c r="J2" s="811"/>
    </row>
    <row r="3" spans="1:16" ht="18.75" x14ac:dyDescent="0.25">
      <c r="D3" s="811" t="s">
        <v>430</v>
      </c>
      <c r="E3" s="811"/>
      <c r="F3" s="811"/>
      <c r="G3" s="811"/>
      <c r="H3" s="811"/>
      <c r="I3" s="811"/>
      <c r="J3" s="811"/>
      <c r="K3" s="811"/>
      <c r="L3" s="811"/>
    </row>
    <row r="4" spans="1:16" ht="18.75" x14ac:dyDescent="0.25">
      <c r="D4" s="176"/>
      <c r="E4" s="176"/>
      <c r="F4" s="176"/>
      <c r="G4" s="176"/>
      <c r="H4" s="176"/>
      <c r="I4" s="176"/>
      <c r="J4" s="176"/>
      <c r="K4" s="176"/>
      <c r="L4" s="176"/>
    </row>
    <row r="5" spans="1:16" x14ac:dyDescent="0.25">
      <c r="P5" s="175" t="s">
        <v>2</v>
      </c>
    </row>
    <row r="6" spans="1:16" ht="23.45" customHeight="1" x14ac:dyDescent="0.25">
      <c r="A6" s="794" t="s">
        <v>3</v>
      </c>
      <c r="B6" s="794"/>
      <c r="C6" s="794"/>
      <c r="D6" s="734" t="s">
        <v>191</v>
      </c>
      <c r="E6" s="734"/>
      <c r="F6" s="734"/>
      <c r="G6" s="734"/>
      <c r="H6" s="734"/>
      <c r="I6" s="734"/>
      <c r="J6" s="734"/>
      <c r="K6" s="734"/>
      <c r="L6" s="734"/>
      <c r="M6" s="734"/>
      <c r="N6" s="734"/>
      <c r="O6" s="734"/>
      <c r="P6" s="169">
        <v>1</v>
      </c>
    </row>
    <row r="7" spans="1:16" ht="23.45" customHeight="1" x14ac:dyDescent="0.25">
      <c r="A7" s="794" t="s">
        <v>4</v>
      </c>
      <c r="B7" s="794"/>
      <c r="C7" s="794"/>
      <c r="D7" s="734" t="s">
        <v>524</v>
      </c>
      <c r="E7" s="734"/>
      <c r="F7" s="734"/>
      <c r="G7" s="734"/>
      <c r="H7" s="734"/>
      <c r="I7" s="734"/>
      <c r="J7" s="734"/>
      <c r="K7" s="734"/>
      <c r="L7" s="734"/>
      <c r="M7" s="734"/>
      <c r="N7" s="734"/>
      <c r="O7" s="734"/>
      <c r="P7" s="177" t="s">
        <v>431</v>
      </c>
    </row>
    <row r="8" spans="1:16" ht="23.45" customHeight="1" x14ac:dyDescent="0.25">
      <c r="A8" s="794" t="s">
        <v>5</v>
      </c>
      <c r="B8" s="794"/>
      <c r="C8" s="794"/>
      <c r="D8" s="734"/>
      <c r="E8" s="734"/>
      <c r="F8" s="734"/>
      <c r="G8" s="734"/>
      <c r="H8" s="734"/>
      <c r="I8" s="734"/>
      <c r="J8" s="734"/>
      <c r="K8" s="734"/>
      <c r="L8" s="734"/>
      <c r="M8" s="734"/>
      <c r="N8" s="734"/>
      <c r="O8" s="734"/>
      <c r="P8" s="177"/>
    </row>
    <row r="10" spans="1:16" x14ac:dyDescent="0.25">
      <c r="A10" s="795" t="s">
        <v>192</v>
      </c>
      <c r="B10" s="796"/>
      <c r="C10" s="796"/>
      <c r="D10" s="796"/>
      <c r="E10" s="796"/>
      <c r="F10" s="796"/>
      <c r="G10" s="796"/>
      <c r="H10" s="796"/>
      <c r="I10" s="796"/>
      <c r="J10" s="796"/>
      <c r="K10" s="796"/>
      <c r="L10" s="796"/>
      <c r="M10" s="796"/>
      <c r="N10" s="796"/>
      <c r="O10" s="796"/>
      <c r="P10" s="797"/>
    </row>
    <row r="11" spans="1:16" x14ac:dyDescent="0.25">
      <c r="A11" s="168"/>
      <c r="B11" s="168"/>
      <c r="C11" s="168"/>
      <c r="D11" s="168"/>
      <c r="E11" s="168"/>
      <c r="F11" s="168"/>
      <c r="G11" s="168"/>
      <c r="H11" s="168"/>
      <c r="I11" s="168"/>
      <c r="J11" s="168"/>
      <c r="K11" s="168"/>
      <c r="L11" s="168"/>
      <c r="M11" s="168"/>
      <c r="N11" s="168"/>
      <c r="O11" s="168"/>
      <c r="P11" s="168"/>
    </row>
    <row r="12" spans="1:16" ht="21.6" customHeight="1" x14ac:dyDescent="0.25">
      <c r="A12" s="761" t="s">
        <v>7</v>
      </c>
      <c r="B12" s="762"/>
      <c r="C12" s="762"/>
      <c r="D12" s="763"/>
      <c r="E12" s="726" t="s">
        <v>2</v>
      </c>
      <c r="F12" s="727"/>
      <c r="G12" s="734">
        <v>2015</v>
      </c>
      <c r="H12" s="734"/>
      <c r="I12" s="169">
        <v>2016</v>
      </c>
      <c r="J12" s="169">
        <v>2017</v>
      </c>
      <c r="K12" s="736">
        <v>2018</v>
      </c>
      <c r="L12" s="736"/>
      <c r="M12" s="736">
        <v>2019</v>
      </c>
      <c r="N12" s="736"/>
      <c r="O12" s="736">
        <v>2020</v>
      </c>
      <c r="P12" s="736"/>
    </row>
    <row r="13" spans="1:16" ht="31.5" x14ac:dyDescent="0.25">
      <c r="A13" s="764"/>
      <c r="B13" s="765"/>
      <c r="C13" s="765"/>
      <c r="D13" s="766"/>
      <c r="E13" s="169" t="s">
        <v>8</v>
      </c>
      <c r="F13" s="172" t="s">
        <v>9</v>
      </c>
      <c r="G13" s="726" t="s">
        <v>10</v>
      </c>
      <c r="H13" s="727"/>
      <c r="I13" s="169" t="s">
        <v>10</v>
      </c>
      <c r="J13" s="169" t="s">
        <v>11</v>
      </c>
      <c r="K13" s="726" t="s">
        <v>12</v>
      </c>
      <c r="L13" s="727"/>
      <c r="M13" s="726" t="s">
        <v>13</v>
      </c>
      <c r="N13" s="727"/>
      <c r="O13" s="726" t="s">
        <v>13</v>
      </c>
      <c r="P13" s="727"/>
    </row>
    <row r="14" spans="1:16" ht="23.45" customHeight="1" x14ac:dyDescent="0.25">
      <c r="A14" s="735" t="s">
        <v>14</v>
      </c>
      <c r="B14" s="735"/>
      <c r="C14" s="735"/>
      <c r="D14" s="735"/>
      <c r="E14" s="169">
        <v>4</v>
      </c>
      <c r="F14" s="169"/>
      <c r="G14" s="751" t="s">
        <v>15</v>
      </c>
      <c r="H14" s="752"/>
      <c r="I14" s="170">
        <f>I15+I16+I17+I18+I19+I20+I21</f>
        <v>20279.700000000004</v>
      </c>
      <c r="J14" s="170">
        <f>J15+J16+J17+J18+J19+J20+J21</f>
        <v>87638.8</v>
      </c>
      <c r="K14" s="751">
        <f t="shared" ref="K14:O14" si="0">K15+K16+K17+K18+K19+K20+K21</f>
        <v>104199.8</v>
      </c>
      <c r="L14" s="752"/>
      <c r="M14" s="751">
        <f t="shared" si="0"/>
        <v>104199.8</v>
      </c>
      <c r="N14" s="752"/>
      <c r="O14" s="751">
        <f t="shared" si="0"/>
        <v>104199.8</v>
      </c>
      <c r="P14" s="752"/>
    </row>
    <row r="15" spans="1:16" ht="21.6" customHeight="1" x14ac:dyDescent="0.25">
      <c r="A15" s="794" t="s">
        <v>79</v>
      </c>
      <c r="B15" s="794"/>
      <c r="C15" s="794"/>
      <c r="D15" s="794"/>
      <c r="E15" s="169"/>
      <c r="F15" s="169">
        <v>21</v>
      </c>
      <c r="G15" s="726" t="s">
        <v>15</v>
      </c>
      <c r="H15" s="727"/>
      <c r="I15" s="169">
        <v>17048.900000000001</v>
      </c>
      <c r="J15" s="169">
        <v>28159.1</v>
      </c>
      <c r="K15" s="734">
        <v>29625.3</v>
      </c>
      <c r="L15" s="734"/>
      <c r="M15" s="734">
        <v>30216</v>
      </c>
      <c r="N15" s="734"/>
      <c r="O15" s="734">
        <v>30830.3</v>
      </c>
      <c r="P15" s="734"/>
    </row>
    <row r="16" spans="1:16" ht="21" customHeight="1" x14ac:dyDescent="0.25">
      <c r="A16" s="794" t="s">
        <v>83</v>
      </c>
      <c r="B16" s="794"/>
      <c r="C16" s="794"/>
      <c r="D16" s="794"/>
      <c r="E16" s="169"/>
      <c r="F16" s="169">
        <v>22</v>
      </c>
      <c r="G16" s="734" t="s">
        <v>15</v>
      </c>
      <c r="H16" s="734"/>
      <c r="I16" s="169">
        <v>2032.9</v>
      </c>
      <c r="J16" s="169">
        <v>6729.4</v>
      </c>
      <c r="K16" s="734">
        <v>4873</v>
      </c>
      <c r="L16" s="734"/>
      <c r="M16" s="734">
        <v>4868</v>
      </c>
      <c r="N16" s="734"/>
      <c r="O16" s="734">
        <v>4647.2</v>
      </c>
      <c r="P16" s="734"/>
    </row>
    <row r="17" spans="1:16" ht="21" customHeight="1" x14ac:dyDescent="0.25">
      <c r="A17" s="794" t="s">
        <v>107</v>
      </c>
      <c r="B17" s="794"/>
      <c r="C17" s="794"/>
      <c r="D17" s="794"/>
      <c r="E17" s="620"/>
      <c r="F17" s="620">
        <v>25</v>
      </c>
      <c r="G17" s="734" t="s">
        <v>15</v>
      </c>
      <c r="H17" s="734"/>
      <c r="I17" s="620"/>
      <c r="J17" s="620">
        <v>50088.3</v>
      </c>
      <c r="K17" s="734">
        <v>67000</v>
      </c>
      <c r="L17" s="734"/>
      <c r="M17" s="734">
        <v>67000</v>
      </c>
      <c r="N17" s="734"/>
      <c r="O17" s="734">
        <v>67000</v>
      </c>
      <c r="P17" s="734"/>
    </row>
    <row r="18" spans="1:16" ht="21" customHeight="1" x14ac:dyDescent="0.25">
      <c r="A18" s="794" t="s">
        <v>193</v>
      </c>
      <c r="B18" s="794"/>
      <c r="C18" s="794"/>
      <c r="D18" s="794"/>
      <c r="E18" s="169"/>
      <c r="F18" s="169">
        <v>27</v>
      </c>
      <c r="G18" s="734" t="s">
        <v>15</v>
      </c>
      <c r="H18" s="734"/>
      <c r="I18" s="169">
        <v>295.7</v>
      </c>
      <c r="J18" s="169">
        <v>503.1</v>
      </c>
      <c r="K18" s="734">
        <v>1264.2</v>
      </c>
      <c r="L18" s="734"/>
      <c r="M18" s="734">
        <v>285</v>
      </c>
      <c r="N18" s="734"/>
      <c r="O18" s="734">
        <v>285</v>
      </c>
      <c r="P18" s="734"/>
    </row>
    <row r="19" spans="1:16" ht="21" customHeight="1" x14ac:dyDescent="0.25">
      <c r="A19" s="794" t="s">
        <v>171</v>
      </c>
      <c r="B19" s="794"/>
      <c r="C19" s="794"/>
      <c r="D19" s="794"/>
      <c r="E19" s="620"/>
      <c r="F19" s="620">
        <v>28</v>
      </c>
      <c r="G19" s="734" t="s">
        <v>15</v>
      </c>
      <c r="H19" s="734"/>
      <c r="I19" s="620">
        <v>25.7</v>
      </c>
      <c r="J19" s="620">
        <v>322</v>
      </c>
      <c r="K19" s="734">
        <v>200</v>
      </c>
      <c r="L19" s="734"/>
      <c r="M19" s="734">
        <v>200</v>
      </c>
      <c r="N19" s="734"/>
      <c r="O19" s="734">
        <v>200</v>
      </c>
      <c r="P19" s="734"/>
    </row>
    <row r="20" spans="1:16" ht="21" customHeight="1" x14ac:dyDescent="0.25">
      <c r="A20" s="794" t="s">
        <v>98</v>
      </c>
      <c r="B20" s="794"/>
      <c r="C20" s="794"/>
      <c r="D20" s="794"/>
      <c r="E20" s="169"/>
      <c r="F20" s="169">
        <v>31</v>
      </c>
      <c r="G20" s="734" t="s">
        <v>15</v>
      </c>
      <c r="H20" s="734"/>
      <c r="I20" s="169">
        <v>469.9</v>
      </c>
      <c r="J20" s="169">
        <v>1147</v>
      </c>
      <c r="K20" s="734">
        <v>888</v>
      </c>
      <c r="L20" s="734"/>
      <c r="M20" s="734">
        <v>1281.5</v>
      </c>
      <c r="N20" s="734"/>
      <c r="O20" s="734">
        <v>888</v>
      </c>
      <c r="P20" s="734"/>
    </row>
    <row r="21" spans="1:16" ht="19.149999999999999" customHeight="1" x14ac:dyDescent="0.25">
      <c r="A21" s="794" t="s">
        <v>560</v>
      </c>
      <c r="B21" s="794"/>
      <c r="C21" s="794"/>
      <c r="D21" s="794"/>
      <c r="E21" s="169"/>
      <c r="F21" s="169">
        <v>33</v>
      </c>
      <c r="G21" s="734" t="s">
        <v>15</v>
      </c>
      <c r="H21" s="734"/>
      <c r="I21" s="169">
        <v>406.6</v>
      </c>
      <c r="J21" s="169">
        <v>689.9</v>
      </c>
      <c r="K21" s="734">
        <v>349.3</v>
      </c>
      <c r="L21" s="734"/>
      <c r="M21" s="734">
        <v>349.3</v>
      </c>
      <c r="N21" s="734"/>
      <c r="O21" s="734">
        <v>349.3</v>
      </c>
      <c r="P21" s="734"/>
    </row>
    <row r="22" spans="1:16" ht="18.600000000000001" customHeight="1" x14ac:dyDescent="0.25">
      <c r="A22" s="794"/>
      <c r="B22" s="794"/>
      <c r="C22" s="794"/>
      <c r="D22" s="794"/>
      <c r="E22" s="169"/>
      <c r="F22" s="169"/>
      <c r="G22" s="734" t="s">
        <v>15</v>
      </c>
      <c r="H22" s="734"/>
      <c r="I22" s="169"/>
      <c r="J22" s="169"/>
      <c r="K22" s="734"/>
      <c r="L22" s="734"/>
      <c r="M22" s="734"/>
      <c r="N22" s="734"/>
      <c r="O22" s="734"/>
      <c r="P22" s="734"/>
    </row>
    <row r="23" spans="1:16" ht="14.45" customHeight="1" x14ac:dyDescent="0.25"/>
    <row r="24" spans="1:16" ht="18.600000000000001" customHeight="1" x14ac:dyDescent="0.25">
      <c r="A24" s="761" t="s">
        <v>7</v>
      </c>
      <c r="B24" s="763"/>
      <c r="C24" s="736" t="s">
        <v>2</v>
      </c>
      <c r="D24" s="736"/>
      <c r="E24" s="736"/>
      <c r="F24" s="736"/>
      <c r="G24" s="734">
        <v>2015</v>
      </c>
      <c r="H24" s="734"/>
      <c r="I24" s="169">
        <v>2016</v>
      </c>
      <c r="J24" s="169">
        <v>2017</v>
      </c>
      <c r="K24" s="736">
        <v>2018</v>
      </c>
      <c r="L24" s="736"/>
      <c r="M24" s="736">
        <v>2019</v>
      </c>
      <c r="N24" s="736"/>
      <c r="O24" s="736">
        <v>2020</v>
      </c>
      <c r="P24" s="736"/>
    </row>
    <row r="25" spans="1:16" ht="35.450000000000003" customHeight="1" x14ac:dyDescent="0.25">
      <c r="A25" s="764"/>
      <c r="B25" s="766"/>
      <c r="C25" s="169" t="s">
        <v>16</v>
      </c>
      <c r="D25" s="169" t="s">
        <v>17</v>
      </c>
      <c r="E25" s="169" t="s">
        <v>8</v>
      </c>
      <c r="F25" s="172" t="s">
        <v>9</v>
      </c>
      <c r="G25" s="726" t="s">
        <v>10</v>
      </c>
      <c r="H25" s="727"/>
      <c r="I25" s="169" t="s">
        <v>10</v>
      </c>
      <c r="J25" s="169" t="s">
        <v>11</v>
      </c>
      <c r="K25" s="726" t="s">
        <v>12</v>
      </c>
      <c r="L25" s="727"/>
      <c r="M25" s="726" t="s">
        <v>13</v>
      </c>
      <c r="N25" s="727"/>
      <c r="O25" s="726" t="s">
        <v>13</v>
      </c>
      <c r="P25" s="727"/>
    </row>
    <row r="26" spans="1:16" ht="48" customHeight="1" x14ac:dyDescent="0.25">
      <c r="A26" s="808" t="s">
        <v>18</v>
      </c>
      <c r="B26" s="809"/>
      <c r="C26" s="78"/>
      <c r="D26" s="78"/>
      <c r="E26" s="78"/>
      <c r="F26" s="78"/>
      <c r="G26" s="750" t="s">
        <v>15</v>
      </c>
      <c r="H26" s="750"/>
      <c r="I26" s="625">
        <v>20279.7</v>
      </c>
      <c r="J26" s="77">
        <v>87638.8</v>
      </c>
      <c r="K26" s="724">
        <v>104199.8</v>
      </c>
      <c r="L26" s="725"/>
      <c r="M26" s="724">
        <v>104199.8</v>
      </c>
      <c r="N26" s="725"/>
      <c r="O26" s="724">
        <v>104199.8</v>
      </c>
      <c r="P26" s="725"/>
    </row>
    <row r="27" spans="1:16" ht="32.450000000000003" customHeight="1" x14ac:dyDescent="0.25">
      <c r="A27" s="806" t="s">
        <v>19</v>
      </c>
      <c r="B27" s="807"/>
      <c r="C27" s="106">
        <v>112</v>
      </c>
      <c r="D27" s="78"/>
      <c r="E27" s="78"/>
      <c r="F27" s="78"/>
      <c r="G27" s="734" t="s">
        <v>15</v>
      </c>
      <c r="H27" s="734"/>
      <c r="I27" s="619"/>
      <c r="J27" s="78"/>
      <c r="K27" s="736"/>
      <c r="L27" s="736"/>
      <c r="M27" s="736"/>
      <c r="N27" s="736"/>
      <c r="O27" s="736"/>
      <c r="P27" s="736"/>
    </row>
    <row r="28" spans="1:16" ht="18.600000000000001" customHeight="1" x14ac:dyDescent="0.25">
      <c r="A28" s="736"/>
      <c r="B28" s="736"/>
      <c r="C28" s="78"/>
      <c r="D28" s="78"/>
      <c r="E28" s="78"/>
      <c r="F28" s="78"/>
      <c r="G28" s="734" t="s">
        <v>15</v>
      </c>
      <c r="H28" s="734"/>
      <c r="I28" s="619"/>
      <c r="J28" s="78"/>
      <c r="K28" s="736"/>
      <c r="L28" s="736"/>
      <c r="M28" s="736"/>
      <c r="N28" s="736"/>
      <c r="O28" s="736"/>
      <c r="P28" s="736"/>
    </row>
    <row r="29" spans="1:16" ht="18.600000000000001" customHeight="1" x14ac:dyDescent="0.25">
      <c r="A29" s="736"/>
      <c r="B29" s="736"/>
      <c r="C29" s="78"/>
      <c r="D29" s="78"/>
      <c r="E29" s="78"/>
      <c r="F29" s="78"/>
      <c r="G29" s="734" t="s">
        <v>15</v>
      </c>
      <c r="H29" s="734"/>
      <c r="I29" s="619"/>
      <c r="J29" s="78"/>
      <c r="K29" s="736"/>
      <c r="L29" s="736"/>
      <c r="M29" s="736"/>
      <c r="N29" s="736"/>
      <c r="O29" s="736"/>
      <c r="P29" s="736"/>
    </row>
    <row r="30" spans="1:16" ht="32.450000000000003" customHeight="1" x14ac:dyDescent="0.25">
      <c r="A30" s="806" t="s">
        <v>20</v>
      </c>
      <c r="B30" s="807"/>
      <c r="C30" s="106">
        <v>112</v>
      </c>
      <c r="D30" s="78"/>
      <c r="E30" s="78"/>
      <c r="F30" s="78"/>
      <c r="G30" s="734" t="s">
        <v>15</v>
      </c>
      <c r="H30" s="734"/>
      <c r="I30" s="619"/>
      <c r="J30" s="78"/>
      <c r="K30" s="736"/>
      <c r="L30" s="736"/>
      <c r="M30" s="736"/>
      <c r="N30" s="736"/>
      <c r="O30" s="736"/>
      <c r="P30" s="736"/>
    </row>
    <row r="31" spans="1:16" ht="19.149999999999999" customHeight="1" x14ac:dyDescent="0.25">
      <c r="A31" s="736"/>
      <c r="B31" s="736"/>
      <c r="C31" s="78"/>
      <c r="D31" s="78"/>
      <c r="E31" s="78"/>
      <c r="F31" s="78"/>
      <c r="G31" s="734" t="s">
        <v>15</v>
      </c>
      <c r="H31" s="734"/>
      <c r="I31" s="619"/>
      <c r="J31" s="78"/>
      <c r="K31" s="736"/>
      <c r="L31" s="736"/>
      <c r="M31" s="736"/>
      <c r="N31" s="736"/>
      <c r="O31" s="736"/>
      <c r="P31" s="736"/>
    </row>
    <row r="32" spans="1:16" ht="19.149999999999999" customHeight="1" x14ac:dyDescent="0.25">
      <c r="A32" s="742"/>
      <c r="B32" s="744"/>
      <c r="C32" s="78"/>
      <c r="D32" s="78"/>
      <c r="E32" s="78"/>
      <c r="F32" s="78"/>
      <c r="G32" s="726" t="s">
        <v>15</v>
      </c>
      <c r="H32" s="727"/>
      <c r="I32" s="619"/>
      <c r="J32" s="78"/>
      <c r="K32" s="742"/>
      <c r="L32" s="744"/>
      <c r="M32" s="742"/>
      <c r="N32" s="744"/>
      <c r="O32" s="742"/>
      <c r="P32" s="744"/>
    </row>
    <row r="33" spans="1:16" ht="65.25" customHeight="1" x14ac:dyDescent="0.25">
      <c r="A33" s="806" t="s">
        <v>21</v>
      </c>
      <c r="B33" s="807"/>
      <c r="C33" s="106">
        <v>111</v>
      </c>
      <c r="D33" s="78"/>
      <c r="E33" s="78">
        <v>4</v>
      </c>
      <c r="F33" s="78">
        <v>10</v>
      </c>
      <c r="G33" s="726" t="s">
        <v>15</v>
      </c>
      <c r="H33" s="727"/>
      <c r="I33" s="619">
        <v>20279.7</v>
      </c>
      <c r="J33" s="78">
        <v>87638.8</v>
      </c>
      <c r="K33" s="742">
        <v>104199.8</v>
      </c>
      <c r="L33" s="744"/>
      <c r="M33" s="742">
        <v>104199.8</v>
      </c>
      <c r="N33" s="744"/>
      <c r="O33" s="742">
        <v>104199.8</v>
      </c>
      <c r="P33" s="744"/>
    </row>
    <row r="34" spans="1:16" ht="20.45" customHeight="1" x14ac:dyDescent="0.25">
      <c r="A34" s="742"/>
      <c r="B34" s="744"/>
      <c r="C34" s="78"/>
      <c r="D34" s="78"/>
      <c r="E34" s="78"/>
      <c r="F34" s="78"/>
      <c r="G34" s="726" t="s">
        <v>15</v>
      </c>
      <c r="H34" s="727"/>
      <c r="I34" s="169"/>
      <c r="J34" s="78"/>
      <c r="K34" s="742"/>
      <c r="L34" s="744"/>
      <c r="M34" s="742"/>
      <c r="N34" s="744"/>
      <c r="O34" s="742"/>
      <c r="P34" s="744"/>
    </row>
    <row r="35" spans="1:16" ht="14.45" customHeight="1" x14ac:dyDescent="0.25"/>
    <row r="36" spans="1:16" ht="14.45" customHeight="1" x14ac:dyDescent="0.25">
      <c r="A36" s="803" t="s">
        <v>194</v>
      </c>
      <c r="B36" s="804"/>
      <c r="C36" s="804"/>
      <c r="D36" s="804"/>
      <c r="E36" s="804"/>
      <c r="F36" s="804"/>
      <c r="G36" s="804"/>
      <c r="H36" s="804"/>
      <c r="I36" s="804"/>
      <c r="J36" s="804"/>
      <c r="K36" s="804"/>
      <c r="L36" s="804"/>
      <c r="M36" s="804"/>
      <c r="N36" s="804"/>
      <c r="O36" s="804"/>
      <c r="P36" s="805"/>
    </row>
    <row r="37" spans="1:16" ht="25.15" customHeight="1" x14ac:dyDescent="0.25">
      <c r="A37" s="734" t="s">
        <v>7</v>
      </c>
      <c r="B37" s="734"/>
      <c r="C37" s="734"/>
      <c r="D37" s="734" t="s">
        <v>2</v>
      </c>
      <c r="E37" s="734"/>
      <c r="F37" s="734"/>
      <c r="G37" s="734" t="s">
        <v>433</v>
      </c>
      <c r="H37" s="734"/>
      <c r="I37" s="734"/>
      <c r="J37" s="734"/>
      <c r="K37" s="734" t="s">
        <v>306</v>
      </c>
      <c r="L37" s="734"/>
      <c r="M37" s="734"/>
      <c r="N37" s="734" t="s">
        <v>434</v>
      </c>
      <c r="O37" s="734"/>
      <c r="P37" s="734"/>
    </row>
    <row r="38" spans="1:16" ht="64.150000000000006" customHeight="1" x14ac:dyDescent="0.25">
      <c r="A38" s="734"/>
      <c r="B38" s="734"/>
      <c r="C38" s="734"/>
      <c r="D38" s="169" t="s">
        <v>8</v>
      </c>
      <c r="E38" s="778" t="s">
        <v>23</v>
      </c>
      <c r="F38" s="778"/>
      <c r="G38" s="802" t="s">
        <v>24</v>
      </c>
      <c r="H38" s="802"/>
      <c r="I38" s="174" t="s">
        <v>25</v>
      </c>
      <c r="J38" s="174" t="s">
        <v>26</v>
      </c>
      <c r="K38" s="174" t="s">
        <v>24</v>
      </c>
      <c r="L38" s="174" t="s">
        <v>25</v>
      </c>
      <c r="M38" s="174" t="s">
        <v>26</v>
      </c>
      <c r="N38" s="174" t="s">
        <v>24</v>
      </c>
      <c r="O38" s="174" t="s">
        <v>25</v>
      </c>
      <c r="P38" s="174" t="s">
        <v>26</v>
      </c>
    </row>
    <row r="39" spans="1:16" ht="20.45" customHeight="1" x14ac:dyDescent="0.25">
      <c r="A39" s="794" t="s">
        <v>27</v>
      </c>
      <c r="B39" s="794"/>
      <c r="C39" s="794"/>
      <c r="D39" s="78"/>
      <c r="E39" s="734"/>
      <c r="F39" s="734"/>
      <c r="G39" s="750">
        <v>104199.8</v>
      </c>
      <c r="H39" s="750"/>
      <c r="I39" s="621"/>
      <c r="J39" s="621"/>
      <c r="K39" s="621">
        <v>104199.8</v>
      </c>
      <c r="L39" s="621"/>
      <c r="M39" s="621"/>
      <c r="N39" s="629">
        <v>104199.8</v>
      </c>
      <c r="O39" s="169"/>
      <c r="P39" s="169"/>
    </row>
    <row r="40" spans="1:16" s="107" customFormat="1" ht="20.45" customHeight="1" x14ac:dyDescent="0.25">
      <c r="A40" s="801" t="s">
        <v>132</v>
      </c>
      <c r="B40" s="801"/>
      <c r="C40" s="801"/>
      <c r="D40" s="173" t="s">
        <v>28</v>
      </c>
      <c r="E40" s="754">
        <v>3</v>
      </c>
      <c r="F40" s="754"/>
      <c r="G40" s="754">
        <v>104199.8</v>
      </c>
      <c r="H40" s="754"/>
      <c r="I40" s="173"/>
      <c r="J40" s="173"/>
      <c r="K40" s="173">
        <v>104199.8</v>
      </c>
      <c r="L40" s="173"/>
      <c r="M40" s="173"/>
      <c r="N40" s="627">
        <v>104199.8</v>
      </c>
      <c r="O40" s="173"/>
      <c r="P40" s="173"/>
    </row>
    <row r="41" spans="1:16" s="107" customFormat="1" ht="20.45" customHeight="1" x14ac:dyDescent="0.25">
      <c r="A41" s="801" t="s">
        <v>29</v>
      </c>
      <c r="B41" s="801"/>
      <c r="C41" s="801"/>
      <c r="D41" s="173" t="s">
        <v>30</v>
      </c>
      <c r="E41" s="754"/>
      <c r="F41" s="754"/>
      <c r="G41" s="754"/>
      <c r="H41" s="754"/>
      <c r="I41" s="173"/>
      <c r="J41" s="173"/>
      <c r="K41" s="173"/>
      <c r="L41" s="173"/>
      <c r="M41" s="173"/>
      <c r="N41" s="627"/>
      <c r="O41" s="173"/>
      <c r="P41" s="173"/>
    </row>
    <row r="42" spans="1:16" ht="20.45" customHeight="1" x14ac:dyDescent="0.25">
      <c r="A42" s="794"/>
      <c r="B42" s="794"/>
      <c r="C42" s="794"/>
      <c r="D42" s="78"/>
      <c r="E42" s="734"/>
      <c r="F42" s="734"/>
      <c r="G42" s="734"/>
      <c r="H42" s="734"/>
      <c r="I42" s="169"/>
      <c r="J42" s="169"/>
      <c r="K42" s="169"/>
      <c r="L42" s="169"/>
      <c r="M42" s="169"/>
      <c r="N42" s="626"/>
      <c r="O42" s="169"/>
      <c r="P42" s="169"/>
    </row>
    <row r="43" spans="1:16" ht="20.45" customHeight="1" x14ac:dyDescent="0.25">
      <c r="A43" s="794" t="s">
        <v>27</v>
      </c>
      <c r="B43" s="794"/>
      <c r="C43" s="794"/>
      <c r="D43" s="78"/>
      <c r="E43" s="734"/>
      <c r="F43" s="734"/>
      <c r="G43" s="734">
        <v>104199.8</v>
      </c>
      <c r="H43" s="734"/>
      <c r="I43" s="169"/>
      <c r="J43" s="169"/>
      <c r="K43" s="169">
        <v>104199.8</v>
      </c>
      <c r="L43" s="169"/>
      <c r="M43" s="169"/>
      <c r="N43" s="626">
        <v>104199.8</v>
      </c>
      <c r="O43" s="169"/>
      <c r="P43" s="169"/>
    </row>
    <row r="44" spans="1:16" s="107" customFormat="1" ht="20.45" customHeight="1" x14ac:dyDescent="0.25">
      <c r="A44" s="801" t="s">
        <v>31</v>
      </c>
      <c r="B44" s="801"/>
      <c r="C44" s="801"/>
      <c r="D44" s="108"/>
      <c r="E44" s="754"/>
      <c r="F44" s="754"/>
      <c r="G44" s="754"/>
      <c r="H44" s="754"/>
      <c r="I44" s="173"/>
      <c r="J44" s="173"/>
      <c r="K44" s="173"/>
      <c r="L44" s="173"/>
      <c r="M44" s="173"/>
      <c r="N44" s="627"/>
      <c r="O44" s="173"/>
      <c r="P44" s="173"/>
    </row>
    <row r="45" spans="1:16" s="107" customFormat="1" ht="20.45" customHeight="1" x14ac:dyDescent="0.25">
      <c r="A45" s="801" t="s">
        <v>32</v>
      </c>
      <c r="B45" s="801"/>
      <c r="C45" s="801"/>
      <c r="D45" s="108"/>
      <c r="E45" s="754">
        <v>1</v>
      </c>
      <c r="F45" s="754"/>
      <c r="G45" s="754">
        <v>104199.8</v>
      </c>
      <c r="H45" s="754"/>
      <c r="I45" s="173"/>
      <c r="J45" s="173"/>
      <c r="K45" s="109">
        <v>104199.8</v>
      </c>
      <c r="L45" s="110"/>
      <c r="M45" s="109"/>
      <c r="N45" s="627">
        <v>104199.8</v>
      </c>
      <c r="O45" s="173"/>
      <c r="P45" s="173"/>
    </row>
    <row r="46" spans="1:16" ht="20.45" customHeight="1" x14ac:dyDescent="0.25">
      <c r="A46" s="794"/>
      <c r="B46" s="794"/>
      <c r="C46" s="794"/>
      <c r="D46" s="78"/>
      <c r="E46" s="734"/>
      <c r="F46" s="734"/>
      <c r="G46" s="734"/>
      <c r="H46" s="734"/>
      <c r="I46" s="169"/>
      <c r="J46" s="169"/>
      <c r="K46" s="169"/>
      <c r="L46" s="169"/>
      <c r="M46" s="169"/>
      <c r="N46" s="169"/>
      <c r="O46" s="169"/>
      <c r="P46" s="169"/>
    </row>
    <row r="47" spans="1:16" ht="19.149999999999999" customHeight="1" x14ac:dyDescent="0.25"/>
    <row r="48" spans="1:16" x14ac:dyDescent="0.25">
      <c r="A48" s="735" t="s">
        <v>195</v>
      </c>
      <c r="B48" s="735"/>
      <c r="C48" s="735"/>
      <c r="D48" s="735"/>
      <c r="E48" s="735"/>
      <c r="F48" s="735"/>
      <c r="G48" s="735"/>
      <c r="H48" s="735"/>
      <c r="I48" s="735"/>
      <c r="J48" s="735"/>
      <c r="K48" s="735"/>
      <c r="L48" s="735"/>
      <c r="M48" s="735"/>
      <c r="N48" s="735"/>
      <c r="O48" s="735"/>
      <c r="P48" s="735"/>
    </row>
    <row r="49" spans="1:16" x14ac:dyDescent="0.25">
      <c r="A49" s="734" t="s">
        <v>7</v>
      </c>
      <c r="B49" s="734"/>
      <c r="C49" s="734" t="s">
        <v>2</v>
      </c>
      <c r="D49" s="734"/>
      <c r="E49" s="734"/>
      <c r="F49" s="734"/>
      <c r="G49" s="734"/>
      <c r="H49" s="734"/>
      <c r="I49" s="761" t="s">
        <v>34</v>
      </c>
      <c r="J49" s="763"/>
      <c r="K49" s="169">
        <v>2015</v>
      </c>
      <c r="L49" s="169">
        <v>2016</v>
      </c>
      <c r="M49" s="169">
        <v>2017</v>
      </c>
      <c r="N49" s="169">
        <v>2018</v>
      </c>
      <c r="O49" s="169">
        <v>2019</v>
      </c>
      <c r="P49" s="169">
        <v>2020</v>
      </c>
    </row>
    <row r="50" spans="1:16" ht="51.6" customHeight="1" x14ac:dyDescent="0.25">
      <c r="A50" s="734"/>
      <c r="B50" s="734"/>
      <c r="C50" s="172" t="s">
        <v>35</v>
      </c>
      <c r="D50" s="172" t="s">
        <v>36</v>
      </c>
      <c r="E50" s="172" t="s">
        <v>37</v>
      </c>
      <c r="F50" s="172" t="s">
        <v>38</v>
      </c>
      <c r="G50" s="172" t="s">
        <v>39</v>
      </c>
      <c r="H50" s="172" t="s">
        <v>40</v>
      </c>
      <c r="I50" s="764"/>
      <c r="J50" s="766"/>
      <c r="K50" s="174" t="s">
        <v>10</v>
      </c>
      <c r="L50" s="174" t="s">
        <v>10</v>
      </c>
      <c r="M50" s="174" t="s">
        <v>11</v>
      </c>
      <c r="N50" s="174" t="s">
        <v>12</v>
      </c>
      <c r="O50" s="174" t="s">
        <v>13</v>
      </c>
      <c r="P50" s="174" t="s">
        <v>13</v>
      </c>
    </row>
    <row r="51" spans="1:16" x14ac:dyDescent="0.25">
      <c r="A51" s="758" t="s">
        <v>27</v>
      </c>
      <c r="B51" s="760"/>
      <c r="C51" s="77"/>
      <c r="D51" s="77"/>
      <c r="E51" s="77"/>
      <c r="F51" s="77"/>
      <c r="G51" s="77"/>
      <c r="H51" s="77"/>
      <c r="I51" s="724"/>
      <c r="J51" s="725"/>
      <c r="K51" s="170" t="s">
        <v>15</v>
      </c>
      <c r="L51" s="170" t="s">
        <v>15</v>
      </c>
      <c r="M51" s="77"/>
      <c r="N51" s="77"/>
      <c r="O51" s="77"/>
      <c r="P51" s="77"/>
    </row>
    <row r="52" spans="1:16" ht="23.45" customHeight="1" x14ac:dyDescent="0.25">
      <c r="A52" s="795"/>
      <c r="B52" s="797"/>
      <c r="C52" s="78"/>
      <c r="D52" s="78"/>
      <c r="E52" s="78"/>
      <c r="F52" s="78"/>
      <c r="G52" s="78"/>
      <c r="H52" s="78"/>
      <c r="I52" s="742"/>
      <c r="J52" s="744"/>
      <c r="K52" s="169" t="s">
        <v>15</v>
      </c>
      <c r="L52" s="169" t="s">
        <v>15</v>
      </c>
      <c r="M52" s="78"/>
      <c r="N52" s="78"/>
      <c r="O52" s="78"/>
      <c r="P52" s="78"/>
    </row>
    <row r="53" spans="1:16" ht="23.45" customHeight="1" x14ac:dyDescent="0.25">
      <c r="A53" s="742"/>
      <c r="B53" s="744"/>
      <c r="C53" s="78"/>
      <c r="D53" s="78"/>
      <c r="E53" s="78"/>
      <c r="F53" s="78"/>
      <c r="G53" s="78"/>
      <c r="H53" s="78"/>
      <c r="I53" s="742"/>
      <c r="J53" s="744"/>
      <c r="K53" s="169" t="s">
        <v>15</v>
      </c>
      <c r="L53" s="169" t="s">
        <v>15</v>
      </c>
      <c r="M53" s="78"/>
      <c r="N53" s="78"/>
      <c r="O53" s="78"/>
      <c r="P53" s="78"/>
    </row>
    <row r="54" spans="1:16" ht="23.45" customHeight="1" x14ac:dyDescent="0.25">
      <c r="A54" s="742"/>
      <c r="B54" s="744"/>
      <c r="C54" s="78"/>
      <c r="D54" s="78"/>
      <c r="E54" s="78"/>
      <c r="F54" s="78"/>
      <c r="G54" s="78"/>
      <c r="H54" s="78"/>
      <c r="I54" s="742"/>
      <c r="J54" s="744"/>
      <c r="K54" s="169" t="s">
        <v>15</v>
      </c>
      <c r="L54" s="169" t="s">
        <v>15</v>
      </c>
      <c r="M54" s="78"/>
      <c r="N54" s="78"/>
      <c r="O54" s="78"/>
      <c r="P54" s="78"/>
    </row>
    <row r="55" spans="1:16" ht="23.45" customHeight="1" x14ac:dyDescent="0.25">
      <c r="A55" s="742"/>
      <c r="B55" s="744"/>
      <c r="C55" s="78"/>
      <c r="D55" s="78"/>
      <c r="E55" s="78"/>
      <c r="F55" s="78"/>
      <c r="G55" s="78"/>
      <c r="H55" s="78"/>
      <c r="I55" s="742"/>
      <c r="J55" s="744"/>
      <c r="K55" s="169" t="s">
        <v>15</v>
      </c>
      <c r="L55" s="169" t="s">
        <v>15</v>
      </c>
      <c r="M55" s="78"/>
      <c r="N55" s="78"/>
      <c r="O55" s="78"/>
      <c r="P55" s="78"/>
    </row>
    <row r="56" spans="1:16" ht="23.45" customHeight="1" x14ac:dyDescent="0.25">
      <c r="A56" s="742"/>
      <c r="B56" s="744"/>
      <c r="C56" s="78"/>
      <c r="D56" s="78"/>
      <c r="E56" s="78"/>
      <c r="F56" s="78"/>
      <c r="G56" s="78"/>
      <c r="H56" s="78"/>
      <c r="I56" s="742"/>
      <c r="J56" s="744"/>
      <c r="K56" s="169" t="s">
        <v>15</v>
      </c>
      <c r="L56" s="169" t="s">
        <v>15</v>
      </c>
      <c r="M56" s="78"/>
      <c r="N56" s="78"/>
      <c r="O56" s="78"/>
      <c r="P56" s="78"/>
    </row>
    <row r="57" spans="1:16" x14ac:dyDescent="0.25">
      <c r="A57" s="742"/>
      <c r="B57" s="743"/>
    </row>
    <row r="58" spans="1:16" x14ac:dyDescent="0.25">
      <c r="A58" s="799" t="s">
        <v>41</v>
      </c>
      <c r="B58" s="799"/>
      <c r="C58" s="799"/>
      <c r="D58" s="799"/>
      <c r="E58" s="799"/>
      <c r="F58" s="799"/>
      <c r="G58" s="799"/>
      <c r="H58" s="799"/>
      <c r="I58" s="799"/>
      <c r="J58" s="799"/>
      <c r="K58" s="799"/>
      <c r="L58" s="799"/>
      <c r="M58" s="799"/>
      <c r="N58" s="799"/>
      <c r="O58" s="799"/>
      <c r="P58" s="800"/>
    </row>
    <row r="59" spans="1:16" ht="21.6" customHeight="1" x14ac:dyDescent="0.25">
      <c r="A59" s="795"/>
      <c r="B59" s="797"/>
      <c r="C59" s="795"/>
      <c r="D59" s="796"/>
      <c r="E59" s="796"/>
      <c r="F59" s="796"/>
      <c r="G59" s="796"/>
      <c r="H59" s="796"/>
      <c r="I59" s="796"/>
      <c r="J59" s="796"/>
      <c r="K59" s="796"/>
      <c r="L59" s="796"/>
      <c r="M59" s="796"/>
      <c r="N59" s="797"/>
      <c r="O59" s="736" t="s">
        <v>2</v>
      </c>
      <c r="P59" s="736"/>
    </row>
    <row r="60" spans="1:16" ht="21.6" customHeight="1" x14ac:dyDescent="0.25">
      <c r="A60" s="794" t="s">
        <v>42</v>
      </c>
      <c r="B60" s="794"/>
      <c r="C60" s="795" t="s">
        <v>196</v>
      </c>
      <c r="D60" s="796"/>
      <c r="E60" s="796"/>
      <c r="F60" s="796"/>
      <c r="G60" s="796"/>
      <c r="H60" s="796"/>
      <c r="I60" s="796"/>
      <c r="J60" s="796"/>
      <c r="K60" s="796"/>
      <c r="L60" s="796"/>
      <c r="M60" s="796"/>
      <c r="N60" s="797"/>
      <c r="O60" s="736">
        <v>419</v>
      </c>
      <c r="P60" s="736"/>
    </row>
    <row r="61" spans="1:16" ht="21.6" customHeight="1" x14ac:dyDescent="0.25">
      <c r="A61" s="794" t="s">
        <v>43</v>
      </c>
      <c r="B61" s="794"/>
      <c r="C61" s="795" t="s">
        <v>197</v>
      </c>
      <c r="D61" s="796"/>
      <c r="E61" s="796"/>
      <c r="F61" s="796"/>
      <c r="G61" s="796"/>
      <c r="H61" s="796"/>
      <c r="I61" s="796"/>
      <c r="J61" s="796"/>
      <c r="K61" s="796"/>
      <c r="L61" s="796"/>
      <c r="M61" s="796"/>
      <c r="N61" s="797"/>
      <c r="O61" s="736">
        <v>50</v>
      </c>
      <c r="P61" s="736"/>
    </row>
    <row r="62" spans="1:16" ht="21.6" customHeight="1" x14ac:dyDescent="0.25">
      <c r="A62" s="794" t="s">
        <v>45</v>
      </c>
      <c r="B62" s="794"/>
      <c r="C62" s="795" t="s">
        <v>198</v>
      </c>
      <c r="D62" s="796"/>
      <c r="E62" s="796"/>
      <c r="F62" s="796"/>
      <c r="G62" s="796"/>
      <c r="H62" s="796"/>
      <c r="I62" s="796"/>
      <c r="J62" s="796"/>
      <c r="K62" s="796"/>
      <c r="L62" s="796"/>
      <c r="M62" s="796"/>
      <c r="N62" s="797"/>
      <c r="O62" s="798" t="s">
        <v>78</v>
      </c>
      <c r="P62" s="798"/>
    </row>
    <row r="64" spans="1:16" ht="27" customHeight="1" x14ac:dyDescent="0.25">
      <c r="A64" s="723" t="s">
        <v>199</v>
      </c>
      <c r="B64" s="723"/>
      <c r="C64" s="723"/>
      <c r="D64" s="723"/>
      <c r="E64" s="723"/>
      <c r="F64" s="723"/>
      <c r="G64" s="723"/>
      <c r="H64" s="723"/>
      <c r="I64" s="723"/>
      <c r="J64" s="723"/>
      <c r="K64" s="723"/>
      <c r="L64" s="723"/>
      <c r="M64" s="723"/>
      <c r="N64" s="723"/>
      <c r="O64" s="723"/>
      <c r="P64" s="723"/>
    </row>
    <row r="65" spans="1:16" ht="18.75" customHeight="1" x14ac:dyDescent="0.25">
      <c r="A65" s="779" t="s">
        <v>47</v>
      </c>
      <c r="B65" s="780"/>
      <c r="C65" s="781"/>
      <c r="D65" s="782" t="s">
        <v>574</v>
      </c>
      <c r="E65" s="782"/>
      <c r="F65" s="782"/>
      <c r="G65" s="782"/>
      <c r="H65" s="782"/>
      <c r="I65" s="782"/>
      <c r="J65" s="782"/>
      <c r="K65" s="782"/>
      <c r="L65" s="782"/>
      <c r="M65" s="782"/>
      <c r="N65" s="782"/>
      <c r="O65" s="782"/>
      <c r="P65" s="783"/>
    </row>
    <row r="66" spans="1:16" ht="83.25" customHeight="1" x14ac:dyDescent="0.25">
      <c r="A66" s="784" t="s">
        <v>200</v>
      </c>
      <c r="B66" s="785"/>
      <c r="C66" s="786"/>
      <c r="D66" s="787" t="s">
        <v>575</v>
      </c>
      <c r="E66" s="788"/>
      <c r="F66" s="788"/>
      <c r="G66" s="788"/>
      <c r="H66" s="788"/>
      <c r="I66" s="788"/>
      <c r="J66" s="788"/>
      <c r="K66" s="788"/>
      <c r="L66" s="788"/>
      <c r="M66" s="788"/>
      <c r="N66" s="788"/>
      <c r="O66" s="788"/>
      <c r="P66" s="789"/>
    </row>
    <row r="67" spans="1:16" ht="67.5" customHeight="1" x14ac:dyDescent="0.25">
      <c r="A67" s="790" t="s">
        <v>49</v>
      </c>
      <c r="B67" s="791"/>
      <c r="C67" s="792"/>
      <c r="D67" s="787" t="s">
        <v>576</v>
      </c>
      <c r="E67" s="787"/>
      <c r="F67" s="787"/>
      <c r="G67" s="787"/>
      <c r="H67" s="787"/>
      <c r="I67" s="787"/>
      <c r="J67" s="787"/>
      <c r="K67" s="787"/>
      <c r="L67" s="787"/>
      <c r="M67" s="787"/>
      <c r="N67" s="787"/>
      <c r="O67" s="787"/>
      <c r="P67" s="793"/>
    </row>
    <row r="69" spans="1:16" x14ac:dyDescent="0.25">
      <c r="A69" s="735" t="s">
        <v>50</v>
      </c>
      <c r="B69" s="735"/>
      <c r="C69" s="735"/>
      <c r="D69" s="735"/>
      <c r="E69" s="735"/>
      <c r="F69" s="735"/>
      <c r="G69" s="735"/>
      <c r="H69" s="735"/>
      <c r="I69" s="735"/>
      <c r="J69" s="735"/>
      <c r="K69" s="735"/>
      <c r="L69" s="735"/>
      <c r="M69" s="735"/>
      <c r="N69" s="735"/>
      <c r="O69" s="735"/>
      <c r="P69" s="735"/>
    </row>
    <row r="70" spans="1:16" ht="24" customHeight="1" x14ac:dyDescent="0.25">
      <c r="A70" s="734" t="s">
        <v>51</v>
      </c>
      <c r="B70" s="734" t="s">
        <v>2</v>
      </c>
      <c r="C70" s="761" t="s">
        <v>7</v>
      </c>
      <c r="D70" s="762"/>
      <c r="E70" s="762"/>
      <c r="F70" s="762"/>
      <c r="G70" s="762"/>
      <c r="H70" s="762"/>
      <c r="I70" s="762"/>
      <c r="J70" s="778" t="s">
        <v>52</v>
      </c>
      <c r="K70" s="111">
        <v>2015</v>
      </c>
      <c r="L70" s="111">
        <v>2016</v>
      </c>
      <c r="M70" s="111">
        <v>2017</v>
      </c>
      <c r="N70" s="111">
        <v>2018</v>
      </c>
      <c r="O70" s="111">
        <v>2019</v>
      </c>
      <c r="P70" s="111">
        <v>2020</v>
      </c>
    </row>
    <row r="71" spans="1:16" ht="55.15" customHeight="1" x14ac:dyDescent="0.25">
      <c r="A71" s="734"/>
      <c r="B71" s="734"/>
      <c r="C71" s="776"/>
      <c r="D71" s="777"/>
      <c r="E71" s="777"/>
      <c r="F71" s="777"/>
      <c r="G71" s="777"/>
      <c r="H71" s="777"/>
      <c r="I71" s="777"/>
      <c r="J71" s="778"/>
      <c r="K71" s="68" t="s">
        <v>10</v>
      </c>
      <c r="L71" s="68" t="s">
        <v>10</v>
      </c>
      <c r="M71" s="68" t="s">
        <v>11</v>
      </c>
      <c r="N71" s="112" t="s">
        <v>12</v>
      </c>
      <c r="O71" s="68" t="s">
        <v>13</v>
      </c>
      <c r="P71" s="68" t="s">
        <v>13</v>
      </c>
    </row>
    <row r="72" spans="1:16" ht="33.75" customHeight="1" x14ac:dyDescent="0.25">
      <c r="A72" s="769" t="s">
        <v>53</v>
      </c>
      <c r="B72" s="661" t="s">
        <v>142</v>
      </c>
      <c r="C72" s="771" t="s">
        <v>577</v>
      </c>
      <c r="D72" s="772"/>
      <c r="E72" s="772"/>
      <c r="F72" s="772"/>
      <c r="G72" s="772"/>
      <c r="H72" s="772"/>
      <c r="I72" s="773"/>
      <c r="J72" s="661" t="s">
        <v>112</v>
      </c>
      <c r="K72" s="661" t="s">
        <v>15</v>
      </c>
      <c r="L72" s="668">
        <v>87</v>
      </c>
      <c r="M72" s="662">
        <v>90</v>
      </c>
      <c r="N72" s="662">
        <v>90</v>
      </c>
      <c r="O72" s="662">
        <v>90</v>
      </c>
      <c r="P72" s="662">
        <v>90</v>
      </c>
    </row>
    <row r="73" spans="1:16" ht="20.45" customHeight="1" x14ac:dyDescent="0.25">
      <c r="A73" s="769"/>
      <c r="B73" s="661" t="s">
        <v>177</v>
      </c>
      <c r="C73" s="771" t="s">
        <v>578</v>
      </c>
      <c r="D73" s="772"/>
      <c r="E73" s="772"/>
      <c r="F73" s="772"/>
      <c r="G73" s="772"/>
      <c r="H73" s="772"/>
      <c r="I73" s="773"/>
      <c r="J73" s="661" t="s">
        <v>112</v>
      </c>
      <c r="K73" s="661" t="s">
        <v>15</v>
      </c>
      <c r="L73" s="668">
        <v>100</v>
      </c>
      <c r="M73" s="662">
        <v>90</v>
      </c>
      <c r="N73" s="662">
        <v>90</v>
      </c>
      <c r="O73" s="662">
        <v>90</v>
      </c>
      <c r="P73" s="662">
        <v>90</v>
      </c>
    </row>
    <row r="74" spans="1:16" ht="35.25" customHeight="1" x14ac:dyDescent="0.25">
      <c r="A74" s="769"/>
      <c r="B74" s="661" t="s">
        <v>179</v>
      </c>
      <c r="C74" s="771" t="s">
        <v>579</v>
      </c>
      <c r="D74" s="772"/>
      <c r="E74" s="772"/>
      <c r="F74" s="772"/>
      <c r="G74" s="772"/>
      <c r="H74" s="772"/>
      <c r="I74" s="773"/>
      <c r="J74" s="661" t="s">
        <v>112</v>
      </c>
      <c r="K74" s="661" t="s">
        <v>15</v>
      </c>
      <c r="L74" s="668">
        <v>85.1</v>
      </c>
      <c r="M74" s="662">
        <v>90</v>
      </c>
      <c r="N74" s="662">
        <v>90</v>
      </c>
      <c r="O74" s="662">
        <v>90</v>
      </c>
      <c r="P74" s="662">
        <v>90</v>
      </c>
    </row>
    <row r="75" spans="1:16" ht="30.75" customHeight="1" x14ac:dyDescent="0.25">
      <c r="A75" s="769" t="s">
        <v>54</v>
      </c>
      <c r="B75" s="661" t="s">
        <v>144</v>
      </c>
      <c r="C75" s="771" t="s">
        <v>201</v>
      </c>
      <c r="D75" s="772"/>
      <c r="E75" s="772"/>
      <c r="F75" s="772"/>
      <c r="G75" s="772"/>
      <c r="H75" s="772"/>
      <c r="I75" s="773"/>
      <c r="J75" s="661" t="s">
        <v>418</v>
      </c>
      <c r="K75" s="661" t="s">
        <v>15</v>
      </c>
      <c r="L75" s="668">
        <v>20</v>
      </c>
      <c r="M75" s="662">
        <v>20</v>
      </c>
      <c r="N75" s="662">
        <v>25</v>
      </c>
      <c r="O75" s="662">
        <v>25</v>
      </c>
      <c r="P75" s="662">
        <v>25</v>
      </c>
    </row>
    <row r="76" spans="1:16" ht="20.45" customHeight="1" x14ac:dyDescent="0.25">
      <c r="A76" s="769"/>
      <c r="B76" s="661" t="s">
        <v>145</v>
      </c>
      <c r="C76" s="771" t="s">
        <v>580</v>
      </c>
      <c r="D76" s="772"/>
      <c r="E76" s="772"/>
      <c r="F76" s="772"/>
      <c r="G76" s="772"/>
      <c r="H76" s="772"/>
      <c r="I76" s="773"/>
      <c r="J76" s="661" t="s">
        <v>418</v>
      </c>
      <c r="K76" s="661" t="s">
        <v>15</v>
      </c>
      <c r="L76" s="668">
        <v>177</v>
      </c>
      <c r="M76" s="662">
        <v>55</v>
      </c>
      <c r="N76" s="662">
        <f>55+20</f>
        <v>75</v>
      </c>
      <c r="O76" s="662">
        <f t="shared" ref="O76:P76" si="1">55+20</f>
        <v>75</v>
      </c>
      <c r="P76" s="662">
        <f t="shared" si="1"/>
        <v>75</v>
      </c>
    </row>
    <row r="77" spans="1:16" ht="33" customHeight="1" x14ac:dyDescent="0.25">
      <c r="A77" s="769"/>
      <c r="B77" s="661" t="s">
        <v>147</v>
      </c>
      <c r="C77" s="774" t="s">
        <v>581</v>
      </c>
      <c r="D77" s="774"/>
      <c r="E77" s="774"/>
      <c r="F77" s="774"/>
      <c r="G77" s="774"/>
      <c r="H77" s="774"/>
      <c r="I77" s="774"/>
      <c r="J77" s="661" t="s">
        <v>418</v>
      </c>
      <c r="K77" s="661" t="s">
        <v>15</v>
      </c>
      <c r="L77" s="661" t="s">
        <v>15</v>
      </c>
      <c r="M77" s="661" t="s">
        <v>15</v>
      </c>
      <c r="N77" s="662">
        <v>4</v>
      </c>
      <c r="O77" s="662">
        <v>4</v>
      </c>
      <c r="P77" s="662">
        <v>4</v>
      </c>
    </row>
    <row r="78" spans="1:16" ht="20.45" customHeight="1" x14ac:dyDescent="0.25">
      <c r="A78" s="769"/>
      <c r="B78" s="661" t="s">
        <v>169</v>
      </c>
      <c r="C78" s="775" t="s">
        <v>204</v>
      </c>
      <c r="D78" s="775"/>
      <c r="E78" s="775"/>
      <c r="F78" s="775"/>
      <c r="G78" s="775"/>
      <c r="H78" s="775"/>
      <c r="I78" s="775"/>
      <c r="J78" s="661" t="s">
        <v>418</v>
      </c>
      <c r="K78" s="661" t="s">
        <v>15</v>
      </c>
      <c r="L78" s="668">
        <v>10</v>
      </c>
      <c r="M78" s="662">
        <v>6</v>
      </c>
      <c r="N78" s="656">
        <v>12</v>
      </c>
      <c r="O78" s="656">
        <v>18</v>
      </c>
      <c r="P78" s="656">
        <v>11</v>
      </c>
    </row>
    <row r="79" spans="1:16" ht="25.5" customHeight="1" x14ac:dyDescent="0.25">
      <c r="A79" s="769"/>
      <c r="B79" s="661" t="s">
        <v>170</v>
      </c>
      <c r="C79" s="774" t="s">
        <v>206</v>
      </c>
      <c r="D79" s="774"/>
      <c r="E79" s="774"/>
      <c r="F79" s="774"/>
      <c r="G79" s="774"/>
      <c r="H79" s="774"/>
      <c r="I79" s="774"/>
      <c r="J79" s="661" t="s">
        <v>418</v>
      </c>
      <c r="K79" s="661" t="s">
        <v>15</v>
      </c>
      <c r="L79" s="668">
        <v>26</v>
      </c>
      <c r="M79" s="662">
        <v>70</v>
      </c>
      <c r="N79" s="662">
        <v>70</v>
      </c>
      <c r="O79" s="662">
        <v>70</v>
      </c>
      <c r="P79" s="662">
        <v>70</v>
      </c>
    </row>
    <row r="80" spans="1:16" ht="33" customHeight="1" x14ac:dyDescent="0.25">
      <c r="A80" s="769"/>
      <c r="B80" s="661" t="s">
        <v>203</v>
      </c>
      <c r="C80" s="774" t="s">
        <v>202</v>
      </c>
      <c r="D80" s="774"/>
      <c r="E80" s="774"/>
      <c r="F80" s="774"/>
      <c r="G80" s="774"/>
      <c r="H80" s="774"/>
      <c r="I80" s="774"/>
      <c r="J80" s="661" t="s">
        <v>418</v>
      </c>
      <c r="K80" s="661" t="s">
        <v>15</v>
      </c>
      <c r="L80" s="668">
        <v>74</v>
      </c>
      <c r="M80" s="662">
        <v>40</v>
      </c>
      <c r="N80" s="661" t="s">
        <v>15</v>
      </c>
      <c r="O80" s="661" t="s">
        <v>15</v>
      </c>
      <c r="P80" s="661" t="s">
        <v>15</v>
      </c>
    </row>
    <row r="81" spans="1:16" ht="24" customHeight="1" x14ac:dyDescent="0.25">
      <c r="A81" s="769" t="s">
        <v>59</v>
      </c>
      <c r="B81" s="661" t="s">
        <v>148</v>
      </c>
      <c r="C81" s="770" t="s">
        <v>582</v>
      </c>
      <c r="D81" s="770"/>
      <c r="E81" s="770"/>
      <c r="F81" s="770"/>
      <c r="G81" s="770"/>
      <c r="H81" s="770"/>
      <c r="I81" s="770"/>
      <c r="J81" s="661" t="s">
        <v>583</v>
      </c>
      <c r="K81" s="661" t="s">
        <v>15</v>
      </c>
      <c r="L81" s="661" t="s">
        <v>15</v>
      </c>
      <c r="M81" s="662">
        <f>17189000/163/12</f>
        <v>8787.8323108384448</v>
      </c>
      <c r="N81" s="662">
        <f>28159100/155/12</f>
        <v>15139.301075268819</v>
      </c>
      <c r="O81" s="662">
        <f t="shared" ref="O81:P81" si="2">28159100/155/12</f>
        <v>15139.301075268819</v>
      </c>
      <c r="P81" s="662">
        <f t="shared" si="2"/>
        <v>15139.301075268819</v>
      </c>
    </row>
    <row r="82" spans="1:16" ht="34.5" customHeight="1" x14ac:dyDescent="0.25">
      <c r="A82" s="769" t="s">
        <v>59</v>
      </c>
      <c r="B82" s="661" t="s">
        <v>182</v>
      </c>
      <c r="C82" s="755" t="s">
        <v>584</v>
      </c>
      <c r="D82" s="756"/>
      <c r="E82" s="756"/>
      <c r="F82" s="756"/>
      <c r="G82" s="756"/>
      <c r="H82" s="756"/>
      <c r="I82" s="757"/>
      <c r="J82" s="660" t="s">
        <v>585</v>
      </c>
      <c r="K82" s="661" t="s">
        <v>15</v>
      </c>
      <c r="L82" s="661" t="s">
        <v>15</v>
      </c>
      <c r="M82" s="661" t="s">
        <v>15</v>
      </c>
      <c r="N82" s="662">
        <f>N76/101</f>
        <v>0.74257425742574257</v>
      </c>
      <c r="O82" s="662">
        <f t="shared" ref="O82:P82" si="3">O76/101</f>
        <v>0.74257425742574257</v>
      </c>
      <c r="P82" s="662">
        <f t="shared" si="3"/>
        <v>0.74257425742574257</v>
      </c>
    </row>
    <row r="83" spans="1:16" ht="19.899999999999999" customHeight="1" x14ac:dyDescent="0.25"/>
    <row r="84" spans="1:16" x14ac:dyDescent="0.25">
      <c r="A84" s="758" t="s">
        <v>207</v>
      </c>
      <c r="B84" s="759"/>
      <c r="C84" s="759"/>
      <c r="D84" s="759"/>
      <c r="E84" s="759"/>
      <c r="F84" s="759"/>
      <c r="G84" s="759"/>
      <c r="H84" s="759"/>
      <c r="I84" s="759"/>
      <c r="J84" s="759"/>
      <c r="K84" s="759"/>
      <c r="L84" s="759"/>
      <c r="M84" s="759"/>
      <c r="N84" s="759"/>
      <c r="O84" s="759"/>
      <c r="P84" s="760"/>
    </row>
    <row r="85" spans="1:16" x14ac:dyDescent="0.25">
      <c r="A85" s="761" t="s">
        <v>7</v>
      </c>
      <c r="B85" s="762"/>
      <c r="C85" s="762"/>
      <c r="D85" s="763"/>
      <c r="E85" s="726" t="s">
        <v>2</v>
      </c>
      <c r="F85" s="727"/>
      <c r="G85" s="734">
        <v>2015</v>
      </c>
      <c r="H85" s="734"/>
      <c r="I85" s="169">
        <v>2016</v>
      </c>
      <c r="J85" s="169">
        <v>2017</v>
      </c>
      <c r="K85" s="736">
        <v>2018</v>
      </c>
      <c r="L85" s="736"/>
      <c r="M85" s="736">
        <v>2019</v>
      </c>
      <c r="N85" s="736"/>
      <c r="O85" s="736">
        <v>2020</v>
      </c>
      <c r="P85" s="736"/>
    </row>
    <row r="86" spans="1:16" ht="31.5" x14ac:dyDescent="0.25">
      <c r="A86" s="764"/>
      <c r="B86" s="765"/>
      <c r="C86" s="765"/>
      <c r="D86" s="766"/>
      <c r="E86" s="169" t="s">
        <v>61</v>
      </c>
      <c r="F86" s="172" t="s">
        <v>62</v>
      </c>
      <c r="G86" s="726" t="s">
        <v>10</v>
      </c>
      <c r="H86" s="727"/>
      <c r="I86" s="169" t="s">
        <v>10</v>
      </c>
      <c r="J86" s="169" t="s">
        <v>11</v>
      </c>
      <c r="K86" s="726" t="s">
        <v>12</v>
      </c>
      <c r="L86" s="727"/>
      <c r="M86" s="726" t="s">
        <v>13</v>
      </c>
      <c r="N86" s="727"/>
      <c r="O86" s="726" t="s">
        <v>13</v>
      </c>
      <c r="P86" s="727"/>
    </row>
    <row r="87" spans="1:16" ht="24" customHeight="1" x14ac:dyDescent="0.25">
      <c r="A87" s="723" t="s">
        <v>556</v>
      </c>
      <c r="B87" s="723"/>
      <c r="C87" s="723"/>
      <c r="D87" s="723"/>
      <c r="E87" s="620"/>
      <c r="F87" s="622"/>
      <c r="G87" s="742" t="s">
        <v>15</v>
      </c>
      <c r="H87" s="744"/>
      <c r="I87" s="630" t="s">
        <v>561</v>
      </c>
      <c r="J87" s="628">
        <f>J88+J129</f>
        <v>87638.799999999988</v>
      </c>
      <c r="K87" s="767">
        <f>K88+K129</f>
        <v>104199.8</v>
      </c>
      <c r="L87" s="768"/>
      <c r="M87" s="767">
        <f>M88+M129</f>
        <v>104199.8</v>
      </c>
      <c r="N87" s="768"/>
      <c r="O87" s="767">
        <f>O88+O129</f>
        <v>104199.8</v>
      </c>
      <c r="P87" s="768"/>
    </row>
    <row r="88" spans="1:16" ht="33.75" customHeight="1" x14ac:dyDescent="0.25">
      <c r="A88" s="749" t="s">
        <v>208</v>
      </c>
      <c r="B88" s="749"/>
      <c r="C88" s="749"/>
      <c r="D88" s="749"/>
      <c r="E88" s="113" t="s">
        <v>209</v>
      </c>
      <c r="F88" s="114"/>
      <c r="G88" s="724" t="s">
        <v>15</v>
      </c>
      <c r="H88" s="725"/>
      <c r="I88" s="504" t="e">
        <f>I89+I92+I95+I110+I113+I116+I121</f>
        <v>#VALUE!</v>
      </c>
      <c r="J88" s="170">
        <f>J89+J108+J110+J113+J116+J92+J95+J121</f>
        <v>37638.799999999996</v>
      </c>
      <c r="K88" s="751">
        <f>K89+K108+K110+K113+K116+K92+K95+K121</f>
        <v>37199.800000000003</v>
      </c>
      <c r="L88" s="752"/>
      <c r="M88" s="751">
        <f>M89+M108+M110+M113+M116+M92+M95+M121</f>
        <v>37199.800000000003</v>
      </c>
      <c r="N88" s="752"/>
      <c r="O88" s="751">
        <f>O89+O108+O110+O113+O116+O92+O95+O121</f>
        <v>37199.800000000003</v>
      </c>
      <c r="P88" s="752"/>
    </row>
    <row r="89" spans="1:16" ht="27" customHeight="1" x14ac:dyDescent="0.25">
      <c r="A89" s="749" t="s">
        <v>559</v>
      </c>
      <c r="B89" s="749"/>
      <c r="C89" s="749"/>
      <c r="D89" s="749"/>
      <c r="E89" s="170"/>
      <c r="F89" s="114">
        <v>211180</v>
      </c>
      <c r="G89" s="724" t="s">
        <v>15</v>
      </c>
      <c r="H89" s="725"/>
      <c r="I89" s="504">
        <v>13527.6</v>
      </c>
      <c r="J89" s="170">
        <v>22379.5</v>
      </c>
      <c r="K89" s="750">
        <v>23443.5</v>
      </c>
      <c r="L89" s="750"/>
      <c r="M89" s="750">
        <v>23906.799999999999</v>
      </c>
      <c r="N89" s="750"/>
      <c r="O89" s="750">
        <v>24388.6</v>
      </c>
      <c r="P89" s="750"/>
    </row>
    <row r="90" spans="1:16" x14ac:dyDescent="0.25">
      <c r="A90" s="753" t="s">
        <v>558</v>
      </c>
      <c r="B90" s="753"/>
      <c r="C90" s="753"/>
      <c r="D90" s="753"/>
      <c r="E90" s="169"/>
      <c r="F90" s="172"/>
      <c r="G90" s="742" t="s">
        <v>15</v>
      </c>
      <c r="H90" s="744"/>
      <c r="I90" s="505"/>
      <c r="J90" s="169"/>
      <c r="K90" s="754">
        <v>7988.8</v>
      </c>
      <c r="L90" s="754"/>
      <c r="M90" s="754">
        <v>8776.7000000000007</v>
      </c>
      <c r="N90" s="754"/>
      <c r="O90" s="754">
        <v>8776.7000000000007</v>
      </c>
      <c r="P90" s="754"/>
    </row>
    <row r="91" spans="1:16" ht="21" customHeight="1" x14ac:dyDescent="0.25">
      <c r="A91" s="753" t="s">
        <v>557</v>
      </c>
      <c r="B91" s="753"/>
      <c r="C91" s="753"/>
      <c r="D91" s="753"/>
      <c r="E91" s="169"/>
      <c r="F91" s="172"/>
      <c r="G91" s="742" t="s">
        <v>15</v>
      </c>
      <c r="H91" s="744"/>
      <c r="I91" s="505"/>
      <c r="J91" s="169"/>
      <c r="K91" s="754">
        <v>787.9</v>
      </c>
      <c r="L91" s="754"/>
      <c r="M91" s="754"/>
      <c r="N91" s="754"/>
      <c r="O91" s="754"/>
      <c r="P91" s="754"/>
    </row>
    <row r="92" spans="1:16" ht="33" customHeight="1" x14ac:dyDescent="0.25">
      <c r="A92" s="749" t="s">
        <v>80</v>
      </c>
      <c r="B92" s="749"/>
      <c r="C92" s="749"/>
      <c r="D92" s="749"/>
      <c r="E92" s="170"/>
      <c r="F92" s="114">
        <v>212000</v>
      </c>
      <c r="G92" s="724" t="s">
        <v>15</v>
      </c>
      <c r="H92" s="725"/>
      <c r="I92" s="504">
        <v>3521.3</v>
      </c>
      <c r="J92" s="170">
        <f>J93+J94</f>
        <v>5779.5999999999995</v>
      </c>
      <c r="K92" s="751">
        <f t="shared" ref="K92:O92" si="4">K93+K94</f>
        <v>6181.8</v>
      </c>
      <c r="L92" s="752"/>
      <c r="M92" s="751">
        <f t="shared" si="4"/>
        <v>6309.2</v>
      </c>
      <c r="N92" s="752"/>
      <c r="O92" s="751">
        <f t="shared" si="4"/>
        <v>6441.7</v>
      </c>
      <c r="P92" s="752"/>
    </row>
    <row r="93" spans="1:16" ht="32.450000000000003" customHeight="1" x14ac:dyDescent="0.25">
      <c r="A93" s="723" t="s">
        <v>210</v>
      </c>
      <c r="B93" s="723"/>
      <c r="C93" s="723"/>
      <c r="D93" s="723"/>
      <c r="E93" s="169"/>
      <c r="F93" s="172">
        <v>212100</v>
      </c>
      <c r="G93" s="742" t="s">
        <v>15</v>
      </c>
      <c r="H93" s="744"/>
      <c r="I93" s="505">
        <v>2951.8</v>
      </c>
      <c r="J93" s="169">
        <v>4846.7</v>
      </c>
      <c r="K93" s="734">
        <v>5176.6000000000004</v>
      </c>
      <c r="L93" s="734"/>
      <c r="M93" s="734">
        <v>5283.2</v>
      </c>
      <c r="N93" s="734"/>
      <c r="O93" s="734">
        <v>5394</v>
      </c>
      <c r="P93" s="734"/>
    </row>
    <row r="94" spans="1:16" ht="48" customHeight="1" x14ac:dyDescent="0.25">
      <c r="A94" s="723" t="s">
        <v>211</v>
      </c>
      <c r="B94" s="723"/>
      <c r="C94" s="723"/>
      <c r="D94" s="723"/>
      <c r="E94" s="169"/>
      <c r="F94" s="172">
        <v>212210</v>
      </c>
      <c r="G94" s="742" t="s">
        <v>15</v>
      </c>
      <c r="H94" s="744"/>
      <c r="I94" s="505">
        <v>569.5</v>
      </c>
      <c r="J94" s="169">
        <v>932.9</v>
      </c>
      <c r="K94" s="734">
        <v>1005.2</v>
      </c>
      <c r="L94" s="734"/>
      <c r="M94" s="734">
        <v>1026</v>
      </c>
      <c r="N94" s="734"/>
      <c r="O94" s="734">
        <v>1047.7</v>
      </c>
      <c r="P94" s="734"/>
    </row>
    <row r="95" spans="1:16" ht="20.25" customHeight="1" x14ac:dyDescent="0.25">
      <c r="A95" s="749" t="s">
        <v>83</v>
      </c>
      <c r="B95" s="749"/>
      <c r="C95" s="749"/>
      <c r="D95" s="749"/>
      <c r="E95" s="170"/>
      <c r="F95" s="114">
        <v>220000</v>
      </c>
      <c r="G95" s="724" t="s">
        <v>15</v>
      </c>
      <c r="H95" s="725"/>
      <c r="I95" s="504">
        <v>2032.9</v>
      </c>
      <c r="J95" s="170">
        <f>J96+J97+J98+J99+J100+J101+J102+J103+J104+J105+J106+J107</f>
        <v>6729.4</v>
      </c>
      <c r="K95" s="751">
        <f>K96+K97+K98+K99+K100+K101+K102+K103+K104+K105+K106+K107</f>
        <v>4873</v>
      </c>
      <c r="L95" s="752"/>
      <c r="M95" s="751">
        <f>M96+M97+M98+M99+M100+M101+M102+M103+M104+M105+M106+M107</f>
        <v>4868</v>
      </c>
      <c r="N95" s="752"/>
      <c r="O95" s="751">
        <f>O96+O97+O98+O99+O100+O101+O102+O103+O104+O105+O106+O107</f>
        <v>4647.2</v>
      </c>
      <c r="P95" s="752"/>
    </row>
    <row r="96" spans="1:16" ht="16.899999999999999" customHeight="1" x14ac:dyDescent="0.25">
      <c r="A96" s="723" t="s">
        <v>212</v>
      </c>
      <c r="B96" s="723"/>
      <c r="C96" s="723"/>
      <c r="D96" s="723"/>
      <c r="E96" s="169"/>
      <c r="F96" s="172">
        <v>222210</v>
      </c>
      <c r="G96" s="742" t="s">
        <v>15</v>
      </c>
      <c r="H96" s="744"/>
      <c r="I96" s="505">
        <v>49.4</v>
      </c>
      <c r="J96" s="169">
        <v>217.7</v>
      </c>
      <c r="K96" s="734">
        <v>68</v>
      </c>
      <c r="L96" s="734"/>
      <c r="M96" s="734">
        <v>68</v>
      </c>
      <c r="N96" s="734"/>
      <c r="O96" s="734">
        <v>68</v>
      </c>
      <c r="P96" s="734"/>
    </row>
    <row r="97" spans="1:16" ht="16.149999999999999" customHeight="1" x14ac:dyDescent="0.25">
      <c r="A97" s="723" t="s">
        <v>85</v>
      </c>
      <c r="B97" s="723"/>
      <c r="C97" s="723"/>
      <c r="D97" s="723"/>
      <c r="E97" s="169"/>
      <c r="F97" s="172">
        <v>222220</v>
      </c>
      <c r="G97" s="742" t="s">
        <v>15</v>
      </c>
      <c r="H97" s="744"/>
      <c r="I97" s="505">
        <v>70.900000000000006</v>
      </c>
      <c r="J97" s="169">
        <v>250</v>
      </c>
      <c r="K97" s="734">
        <v>107</v>
      </c>
      <c r="L97" s="734"/>
      <c r="M97" s="734">
        <v>107</v>
      </c>
      <c r="N97" s="734"/>
      <c r="O97" s="734">
        <v>107</v>
      </c>
      <c r="P97" s="734"/>
    </row>
    <row r="98" spans="1:16" ht="15" customHeight="1" x14ac:dyDescent="0.25">
      <c r="A98" s="723" t="s">
        <v>86</v>
      </c>
      <c r="B98" s="723"/>
      <c r="C98" s="723"/>
      <c r="D98" s="723"/>
      <c r="E98" s="169"/>
      <c r="F98" s="172">
        <v>222300</v>
      </c>
      <c r="G98" s="742" t="s">
        <v>15</v>
      </c>
      <c r="H98" s="744"/>
      <c r="I98" s="505">
        <v>99.4</v>
      </c>
      <c r="J98" s="169">
        <v>1488</v>
      </c>
      <c r="K98" s="734">
        <v>220</v>
      </c>
      <c r="L98" s="734"/>
      <c r="M98" s="734">
        <v>220</v>
      </c>
      <c r="N98" s="734"/>
      <c r="O98" s="734">
        <v>220</v>
      </c>
      <c r="P98" s="734"/>
    </row>
    <row r="99" spans="1:16" ht="16.899999999999999" customHeight="1" x14ac:dyDescent="0.25">
      <c r="A99" s="723" t="s">
        <v>87</v>
      </c>
      <c r="B99" s="723"/>
      <c r="C99" s="723"/>
      <c r="D99" s="723"/>
      <c r="E99" s="169"/>
      <c r="F99" s="172">
        <v>222400</v>
      </c>
      <c r="G99" s="742" t="s">
        <v>15</v>
      </c>
      <c r="H99" s="744"/>
      <c r="I99" s="505">
        <v>97.3</v>
      </c>
      <c r="J99" s="169">
        <v>160</v>
      </c>
      <c r="K99" s="734"/>
      <c r="L99" s="734"/>
      <c r="M99" s="734"/>
      <c r="N99" s="734"/>
      <c r="O99" s="734"/>
      <c r="P99" s="734"/>
    </row>
    <row r="100" spans="1:16" ht="16.899999999999999" customHeight="1" x14ac:dyDescent="0.25">
      <c r="A100" s="723" t="s">
        <v>88</v>
      </c>
      <c r="B100" s="723"/>
      <c r="C100" s="723"/>
      <c r="D100" s="723"/>
      <c r="E100" s="169"/>
      <c r="F100" s="172">
        <v>222500</v>
      </c>
      <c r="G100" s="742" t="s">
        <v>15</v>
      </c>
      <c r="H100" s="744"/>
      <c r="I100" s="505">
        <v>68.400000000000006</v>
      </c>
      <c r="J100" s="169">
        <v>122.8</v>
      </c>
      <c r="K100" s="734">
        <v>140</v>
      </c>
      <c r="L100" s="734"/>
      <c r="M100" s="734">
        <v>140</v>
      </c>
      <c r="N100" s="734"/>
      <c r="O100" s="734">
        <v>140</v>
      </c>
      <c r="P100" s="734"/>
    </row>
    <row r="101" spans="1:16" ht="16.149999999999999" customHeight="1" x14ac:dyDescent="0.25">
      <c r="A101" s="723" t="s">
        <v>89</v>
      </c>
      <c r="B101" s="723"/>
      <c r="C101" s="723"/>
      <c r="D101" s="723"/>
      <c r="E101" s="169"/>
      <c r="F101" s="172">
        <v>222600</v>
      </c>
      <c r="G101" s="742" t="s">
        <v>15</v>
      </c>
      <c r="H101" s="744"/>
      <c r="I101" s="505">
        <v>76.599999999999994</v>
      </c>
      <c r="J101" s="169">
        <v>271.7</v>
      </c>
      <c r="K101" s="734">
        <v>250</v>
      </c>
      <c r="L101" s="734"/>
      <c r="M101" s="734">
        <v>250</v>
      </c>
      <c r="N101" s="734"/>
      <c r="O101" s="734">
        <v>250</v>
      </c>
      <c r="P101" s="734"/>
    </row>
    <row r="102" spans="1:16" ht="16.899999999999999" customHeight="1" x14ac:dyDescent="0.25">
      <c r="A102" s="723" t="s">
        <v>213</v>
      </c>
      <c r="B102" s="723"/>
      <c r="C102" s="723"/>
      <c r="D102" s="723"/>
      <c r="E102" s="169"/>
      <c r="F102" s="172">
        <v>222710</v>
      </c>
      <c r="G102" s="742" t="s">
        <v>15</v>
      </c>
      <c r="H102" s="744"/>
      <c r="I102" s="505"/>
      <c r="J102" s="169">
        <v>5</v>
      </c>
      <c r="K102" s="734">
        <v>5</v>
      </c>
      <c r="L102" s="734"/>
      <c r="M102" s="734">
        <v>5</v>
      </c>
      <c r="N102" s="734"/>
      <c r="O102" s="734">
        <v>5</v>
      </c>
      <c r="P102" s="734"/>
    </row>
    <row r="103" spans="1:16" ht="16.149999999999999" customHeight="1" x14ac:dyDescent="0.25">
      <c r="A103" s="723" t="s">
        <v>214</v>
      </c>
      <c r="B103" s="723"/>
      <c r="C103" s="723"/>
      <c r="D103" s="723"/>
      <c r="E103" s="169"/>
      <c r="F103" s="172">
        <v>222720</v>
      </c>
      <c r="G103" s="742" t="s">
        <v>15</v>
      </c>
      <c r="H103" s="744"/>
      <c r="I103" s="505">
        <v>1365.8</v>
      </c>
      <c r="J103" s="169">
        <v>3484</v>
      </c>
      <c r="K103" s="734">
        <v>3270</v>
      </c>
      <c r="L103" s="734"/>
      <c r="M103" s="734">
        <v>3270</v>
      </c>
      <c r="N103" s="734"/>
      <c r="O103" s="734">
        <v>3049.2</v>
      </c>
      <c r="P103" s="734"/>
    </row>
    <row r="104" spans="1:16" ht="15" customHeight="1" x14ac:dyDescent="0.25">
      <c r="A104" s="723" t="s">
        <v>184</v>
      </c>
      <c r="B104" s="723"/>
      <c r="C104" s="723"/>
      <c r="D104" s="723"/>
      <c r="E104" s="169"/>
      <c r="F104" s="172">
        <v>222910</v>
      </c>
      <c r="G104" s="742" t="s">
        <v>15</v>
      </c>
      <c r="H104" s="744"/>
      <c r="I104" s="505"/>
      <c r="J104" s="169">
        <v>11.2</v>
      </c>
      <c r="K104" s="734">
        <v>18</v>
      </c>
      <c r="L104" s="734"/>
      <c r="M104" s="734">
        <v>18</v>
      </c>
      <c r="N104" s="734"/>
      <c r="O104" s="734">
        <v>18</v>
      </c>
      <c r="P104" s="734"/>
    </row>
    <row r="105" spans="1:16" ht="17.45" customHeight="1" x14ac:dyDescent="0.25">
      <c r="A105" s="723" t="s">
        <v>215</v>
      </c>
      <c r="B105" s="723"/>
      <c r="C105" s="723"/>
      <c r="D105" s="723"/>
      <c r="E105" s="169"/>
      <c r="F105" s="172">
        <v>222920</v>
      </c>
      <c r="G105" s="742" t="s">
        <v>15</v>
      </c>
      <c r="H105" s="744"/>
      <c r="I105" s="505">
        <v>91</v>
      </c>
      <c r="J105" s="169">
        <v>462</v>
      </c>
      <c r="K105" s="734">
        <v>612</v>
      </c>
      <c r="L105" s="734"/>
      <c r="M105" s="734">
        <v>600</v>
      </c>
      <c r="N105" s="734"/>
      <c r="O105" s="734">
        <v>600</v>
      </c>
      <c r="P105" s="734"/>
    </row>
    <row r="106" spans="1:16" ht="16.149999999999999" customHeight="1" x14ac:dyDescent="0.25">
      <c r="A106" s="723" t="s">
        <v>93</v>
      </c>
      <c r="B106" s="723"/>
      <c r="C106" s="723"/>
      <c r="D106" s="723"/>
      <c r="E106" s="169"/>
      <c r="F106" s="172">
        <v>222980</v>
      </c>
      <c r="G106" s="742" t="s">
        <v>15</v>
      </c>
      <c r="H106" s="744"/>
      <c r="I106" s="505">
        <v>29.1</v>
      </c>
      <c r="J106" s="169">
        <v>52</v>
      </c>
      <c r="K106" s="734">
        <v>50</v>
      </c>
      <c r="L106" s="734"/>
      <c r="M106" s="734">
        <v>50</v>
      </c>
      <c r="N106" s="734"/>
      <c r="O106" s="734">
        <v>50</v>
      </c>
      <c r="P106" s="734"/>
    </row>
    <row r="107" spans="1:16" ht="17.45" customHeight="1" x14ac:dyDescent="0.25">
      <c r="A107" s="723" t="s">
        <v>94</v>
      </c>
      <c r="B107" s="723"/>
      <c r="C107" s="723"/>
      <c r="D107" s="723"/>
      <c r="E107" s="169"/>
      <c r="F107" s="172">
        <v>222990</v>
      </c>
      <c r="G107" s="742" t="s">
        <v>15</v>
      </c>
      <c r="H107" s="744"/>
      <c r="I107" s="505">
        <v>85</v>
      </c>
      <c r="J107" s="169">
        <v>205</v>
      </c>
      <c r="K107" s="734">
        <v>133</v>
      </c>
      <c r="L107" s="734"/>
      <c r="M107" s="734">
        <v>140</v>
      </c>
      <c r="N107" s="734"/>
      <c r="O107" s="734">
        <v>140</v>
      </c>
      <c r="P107" s="734"/>
    </row>
    <row r="108" spans="1:16" ht="18.600000000000001" customHeight="1" x14ac:dyDescent="0.25">
      <c r="A108" s="749" t="s">
        <v>107</v>
      </c>
      <c r="B108" s="749"/>
      <c r="C108" s="749"/>
      <c r="D108" s="749"/>
      <c r="E108" s="456"/>
      <c r="F108" s="114">
        <v>250000</v>
      </c>
      <c r="G108" s="742" t="s">
        <v>15</v>
      </c>
      <c r="H108" s="744"/>
      <c r="I108" s="504"/>
      <c r="J108" s="456">
        <f>J109</f>
        <v>88.3</v>
      </c>
      <c r="K108" s="751"/>
      <c r="L108" s="752"/>
      <c r="M108" s="751"/>
      <c r="N108" s="752"/>
      <c r="O108" s="751"/>
      <c r="P108" s="752"/>
    </row>
    <row r="109" spans="1:16" ht="28.9" customHeight="1" x14ac:dyDescent="0.25">
      <c r="A109" s="723" t="s">
        <v>538</v>
      </c>
      <c r="B109" s="723"/>
      <c r="C109" s="723"/>
      <c r="D109" s="723"/>
      <c r="E109" s="456"/>
      <c r="F109" s="457">
        <v>251100</v>
      </c>
      <c r="G109" s="742" t="s">
        <v>15</v>
      </c>
      <c r="H109" s="744"/>
      <c r="I109" s="504"/>
      <c r="J109" s="455">
        <v>88.3</v>
      </c>
      <c r="K109" s="734"/>
      <c r="L109" s="734"/>
      <c r="M109" s="734"/>
      <c r="N109" s="734"/>
      <c r="O109" s="734"/>
      <c r="P109" s="734"/>
    </row>
    <row r="110" spans="1:16" ht="20.45" customHeight="1" x14ac:dyDescent="0.25">
      <c r="A110" s="749" t="s">
        <v>216</v>
      </c>
      <c r="B110" s="749"/>
      <c r="C110" s="749"/>
      <c r="D110" s="749"/>
      <c r="E110" s="170"/>
      <c r="F110" s="114">
        <v>273000</v>
      </c>
      <c r="G110" s="724" t="s">
        <v>15</v>
      </c>
      <c r="H110" s="725"/>
      <c r="I110" s="504" t="s">
        <v>555</v>
      </c>
      <c r="J110" s="170">
        <f>J111+J112</f>
        <v>503.1</v>
      </c>
      <c r="K110" s="751">
        <f t="shared" ref="K110:O110" si="5">K111+K112</f>
        <v>1264.2</v>
      </c>
      <c r="L110" s="752"/>
      <c r="M110" s="751">
        <f t="shared" si="5"/>
        <v>285</v>
      </c>
      <c r="N110" s="752"/>
      <c r="O110" s="751">
        <f t="shared" si="5"/>
        <v>285</v>
      </c>
      <c r="P110" s="752"/>
    </row>
    <row r="111" spans="1:16" ht="30.6" customHeight="1" x14ac:dyDescent="0.25">
      <c r="A111" s="723" t="s">
        <v>217</v>
      </c>
      <c r="B111" s="723"/>
      <c r="C111" s="723"/>
      <c r="D111" s="723"/>
      <c r="E111" s="169"/>
      <c r="F111" s="172">
        <v>273200</v>
      </c>
      <c r="G111" s="742" t="s">
        <v>15</v>
      </c>
      <c r="H111" s="744"/>
      <c r="I111" s="505">
        <v>231</v>
      </c>
      <c r="J111" s="169">
        <v>345.1</v>
      </c>
      <c r="K111" s="734">
        <v>1179.2</v>
      </c>
      <c r="L111" s="734"/>
      <c r="M111" s="734">
        <v>200</v>
      </c>
      <c r="N111" s="734"/>
      <c r="O111" s="734">
        <v>200</v>
      </c>
      <c r="P111" s="734"/>
    </row>
    <row r="112" spans="1:16" ht="47.25" customHeight="1" x14ac:dyDescent="0.25">
      <c r="A112" s="723" t="s">
        <v>218</v>
      </c>
      <c r="B112" s="723"/>
      <c r="C112" s="723"/>
      <c r="D112" s="723"/>
      <c r="E112" s="169"/>
      <c r="F112" s="172">
        <v>273500</v>
      </c>
      <c r="G112" s="742" t="s">
        <v>15</v>
      </c>
      <c r="H112" s="744"/>
      <c r="I112" s="505">
        <v>64.7</v>
      </c>
      <c r="J112" s="169">
        <v>158</v>
      </c>
      <c r="K112" s="734">
        <v>85</v>
      </c>
      <c r="L112" s="734"/>
      <c r="M112" s="734">
        <v>85</v>
      </c>
      <c r="N112" s="734"/>
      <c r="O112" s="734">
        <v>85</v>
      </c>
      <c r="P112" s="734"/>
    </row>
    <row r="113" spans="1:16" ht="21.6" customHeight="1" x14ac:dyDescent="0.25">
      <c r="A113" s="749" t="s">
        <v>171</v>
      </c>
      <c r="B113" s="749"/>
      <c r="C113" s="749"/>
      <c r="D113" s="749"/>
      <c r="E113" s="456"/>
      <c r="F113" s="114">
        <v>280000</v>
      </c>
      <c r="G113" s="724" t="s">
        <v>15</v>
      </c>
      <c r="H113" s="725"/>
      <c r="I113" s="504">
        <v>25.7</v>
      </c>
      <c r="J113" s="456">
        <v>322</v>
      </c>
      <c r="K113" s="750">
        <f>K114+K115</f>
        <v>200</v>
      </c>
      <c r="L113" s="750"/>
      <c r="M113" s="750">
        <f t="shared" ref="M113" si="6">M114+M115</f>
        <v>200</v>
      </c>
      <c r="N113" s="750"/>
      <c r="O113" s="750">
        <f t="shared" ref="O113" si="7">O114+O115</f>
        <v>200</v>
      </c>
      <c r="P113" s="750"/>
    </row>
    <row r="114" spans="1:16" ht="19.899999999999999" customHeight="1" x14ac:dyDescent="0.25">
      <c r="A114" s="723" t="s">
        <v>187</v>
      </c>
      <c r="B114" s="723"/>
      <c r="C114" s="723"/>
      <c r="D114" s="723"/>
      <c r="E114" s="456"/>
      <c r="F114" s="457">
        <v>281110</v>
      </c>
      <c r="G114" s="724" t="s">
        <v>15</v>
      </c>
      <c r="H114" s="725"/>
      <c r="I114" s="504"/>
      <c r="J114" s="455">
        <v>322</v>
      </c>
      <c r="K114" s="734">
        <v>200</v>
      </c>
      <c r="L114" s="734"/>
      <c r="M114" s="734">
        <v>200</v>
      </c>
      <c r="N114" s="734"/>
      <c r="O114" s="734">
        <v>200</v>
      </c>
      <c r="P114" s="734"/>
    </row>
    <row r="115" spans="1:16" ht="30.6" customHeight="1" x14ac:dyDescent="0.25">
      <c r="A115" s="723" t="s">
        <v>537</v>
      </c>
      <c r="B115" s="723"/>
      <c r="C115" s="723"/>
      <c r="D115" s="723"/>
      <c r="E115" s="471"/>
      <c r="F115" s="472">
        <v>281400</v>
      </c>
      <c r="G115" s="724" t="s">
        <v>15</v>
      </c>
      <c r="H115" s="725"/>
      <c r="I115" s="505">
        <v>25.7</v>
      </c>
      <c r="J115" s="470"/>
      <c r="K115" s="726"/>
      <c r="L115" s="727"/>
      <c r="M115" s="726"/>
      <c r="N115" s="727"/>
      <c r="O115" s="726"/>
      <c r="P115" s="727"/>
    </row>
    <row r="116" spans="1:16" ht="21" customHeight="1" x14ac:dyDescent="0.25">
      <c r="A116" s="749" t="s">
        <v>98</v>
      </c>
      <c r="B116" s="749"/>
      <c r="C116" s="749"/>
      <c r="D116" s="749"/>
      <c r="E116" s="170"/>
      <c r="F116" s="114">
        <v>310000</v>
      </c>
      <c r="G116" s="724" t="s">
        <v>15</v>
      </c>
      <c r="H116" s="725"/>
      <c r="I116" s="504">
        <v>469.9</v>
      </c>
      <c r="J116" s="170">
        <v>1147</v>
      </c>
      <c r="K116" s="750">
        <f>K117+K118+K119+K120+K122</f>
        <v>888</v>
      </c>
      <c r="L116" s="750"/>
      <c r="M116" s="750">
        <f t="shared" ref="M116" si="8">M117+M118+M119+M120+M122</f>
        <v>1281.5</v>
      </c>
      <c r="N116" s="750"/>
      <c r="O116" s="750">
        <f t="shared" ref="O116" si="9">O117+O118+O119+O120+O122</f>
        <v>888</v>
      </c>
      <c r="P116" s="750"/>
    </row>
    <row r="117" spans="1:16" ht="21" customHeight="1" x14ac:dyDescent="0.25">
      <c r="A117" s="723" t="s">
        <v>219</v>
      </c>
      <c r="B117" s="723"/>
      <c r="C117" s="723"/>
      <c r="D117" s="723"/>
      <c r="E117" s="169"/>
      <c r="F117" s="169">
        <v>314110</v>
      </c>
      <c r="G117" s="742" t="s">
        <v>15</v>
      </c>
      <c r="H117" s="744"/>
      <c r="I117" s="505">
        <v>180.2</v>
      </c>
      <c r="J117" s="169">
        <v>376</v>
      </c>
      <c r="K117" s="734">
        <v>400</v>
      </c>
      <c r="L117" s="734"/>
      <c r="M117" s="734">
        <v>550</v>
      </c>
      <c r="N117" s="734"/>
      <c r="O117" s="734">
        <v>400</v>
      </c>
      <c r="P117" s="734"/>
    </row>
    <row r="118" spans="1:16" ht="30" customHeight="1" x14ac:dyDescent="0.25">
      <c r="A118" s="723" t="s">
        <v>220</v>
      </c>
      <c r="B118" s="723"/>
      <c r="C118" s="723"/>
      <c r="D118" s="723"/>
      <c r="E118" s="455"/>
      <c r="F118" s="455">
        <v>316110</v>
      </c>
      <c r="G118" s="742" t="s">
        <v>15</v>
      </c>
      <c r="H118" s="744"/>
      <c r="I118" s="505">
        <v>239.8</v>
      </c>
      <c r="J118" s="455">
        <v>571</v>
      </c>
      <c r="K118" s="734">
        <v>488</v>
      </c>
      <c r="L118" s="734"/>
      <c r="M118" s="734">
        <v>731.5</v>
      </c>
      <c r="N118" s="734"/>
      <c r="O118" s="734">
        <v>488</v>
      </c>
      <c r="P118" s="734"/>
    </row>
    <row r="119" spans="1:16" ht="20.45" customHeight="1" x14ac:dyDescent="0.25">
      <c r="A119" s="806" t="s">
        <v>231</v>
      </c>
      <c r="B119" s="812"/>
      <c r="C119" s="812"/>
      <c r="D119" s="807"/>
      <c r="E119" s="470"/>
      <c r="F119" s="470">
        <v>317110</v>
      </c>
      <c r="G119" s="742" t="s">
        <v>15</v>
      </c>
      <c r="H119" s="744"/>
      <c r="I119" s="505">
        <v>49.9</v>
      </c>
      <c r="J119" s="470"/>
      <c r="K119" s="726"/>
      <c r="L119" s="727"/>
      <c r="M119" s="726"/>
      <c r="N119" s="727"/>
      <c r="O119" s="726"/>
      <c r="P119" s="727"/>
    </row>
    <row r="120" spans="1:16" ht="19.899999999999999" customHeight="1" x14ac:dyDescent="0.25">
      <c r="A120" s="723" t="s">
        <v>392</v>
      </c>
      <c r="B120" s="723"/>
      <c r="C120" s="723"/>
      <c r="D120" s="723"/>
      <c r="E120" s="169"/>
      <c r="F120" s="169">
        <v>318110</v>
      </c>
      <c r="G120" s="742" t="s">
        <v>15</v>
      </c>
      <c r="H120" s="744"/>
      <c r="I120" s="505"/>
      <c r="J120" s="169">
        <v>200</v>
      </c>
      <c r="K120" s="734"/>
      <c r="L120" s="734"/>
      <c r="M120" s="734"/>
      <c r="N120" s="734"/>
      <c r="O120" s="734"/>
      <c r="P120" s="734"/>
    </row>
    <row r="121" spans="1:16" ht="19.149999999999999" customHeight="1" x14ac:dyDescent="0.25">
      <c r="A121" s="749" t="s">
        <v>101</v>
      </c>
      <c r="B121" s="749"/>
      <c r="C121" s="749"/>
      <c r="D121" s="749"/>
      <c r="E121" s="170"/>
      <c r="F121" s="170">
        <v>330000</v>
      </c>
      <c r="G121" s="724" t="s">
        <v>15</v>
      </c>
      <c r="H121" s="725"/>
      <c r="I121" s="504">
        <v>406.6</v>
      </c>
      <c r="J121" s="170">
        <v>689.9</v>
      </c>
      <c r="K121" s="750">
        <f>K122+K123+K124+K125+K126+K127+K128</f>
        <v>349.3</v>
      </c>
      <c r="L121" s="750"/>
      <c r="M121" s="750">
        <f t="shared" ref="M121" si="10">M122+M123+M124+M125+M126+M127+M128</f>
        <v>349.3</v>
      </c>
      <c r="N121" s="750"/>
      <c r="O121" s="750">
        <f t="shared" ref="O121" si="11">O122+O123+O124+O125+O126+O127+O128</f>
        <v>349.3</v>
      </c>
      <c r="P121" s="750"/>
    </row>
    <row r="122" spans="1:16" ht="33" customHeight="1" x14ac:dyDescent="0.25">
      <c r="A122" s="723" t="s">
        <v>102</v>
      </c>
      <c r="B122" s="723"/>
      <c r="C122" s="723"/>
      <c r="D122" s="723"/>
      <c r="E122" s="169"/>
      <c r="F122" s="169">
        <v>331110</v>
      </c>
      <c r="G122" s="742" t="s">
        <v>15</v>
      </c>
      <c r="H122" s="744"/>
      <c r="I122" s="505">
        <v>84.2</v>
      </c>
      <c r="J122" s="169">
        <v>150</v>
      </c>
      <c r="K122" s="734"/>
      <c r="L122" s="734"/>
      <c r="M122" s="734"/>
      <c r="N122" s="734"/>
      <c r="O122" s="734"/>
      <c r="P122" s="734"/>
    </row>
    <row r="123" spans="1:16" ht="20.45" customHeight="1" x14ac:dyDescent="0.25">
      <c r="A123" s="723" t="s">
        <v>221</v>
      </c>
      <c r="B123" s="723"/>
      <c r="C123" s="723"/>
      <c r="D123" s="723"/>
      <c r="E123" s="169"/>
      <c r="F123" s="169">
        <v>332110</v>
      </c>
      <c r="G123" s="736" t="s">
        <v>15</v>
      </c>
      <c r="H123" s="736"/>
      <c r="I123" s="505">
        <v>24.4</v>
      </c>
      <c r="J123" s="169">
        <v>42</v>
      </c>
      <c r="K123" s="734">
        <v>25</v>
      </c>
      <c r="L123" s="734"/>
      <c r="M123" s="734">
        <v>25</v>
      </c>
      <c r="N123" s="734"/>
      <c r="O123" s="734">
        <v>25</v>
      </c>
      <c r="P123" s="734"/>
    </row>
    <row r="124" spans="1:16" ht="20.45" customHeight="1" x14ac:dyDescent="0.25">
      <c r="A124" s="723" t="s">
        <v>334</v>
      </c>
      <c r="B124" s="723"/>
      <c r="C124" s="723"/>
      <c r="D124" s="723"/>
      <c r="E124" s="169"/>
      <c r="F124" s="169">
        <v>333110</v>
      </c>
      <c r="G124" s="736" t="s">
        <v>15</v>
      </c>
      <c r="H124" s="736"/>
      <c r="I124" s="505">
        <v>29.9</v>
      </c>
      <c r="J124" s="169"/>
      <c r="K124" s="734">
        <v>20</v>
      </c>
      <c r="L124" s="734"/>
      <c r="M124" s="734">
        <v>20</v>
      </c>
      <c r="N124" s="734"/>
      <c r="O124" s="734">
        <v>20</v>
      </c>
      <c r="P124" s="734"/>
    </row>
    <row r="125" spans="1:16" ht="28.9" customHeight="1" x14ac:dyDescent="0.25">
      <c r="A125" s="723" t="s">
        <v>222</v>
      </c>
      <c r="B125" s="723"/>
      <c r="C125" s="723"/>
      <c r="D125" s="723"/>
      <c r="E125" s="169"/>
      <c r="F125" s="169">
        <v>334110</v>
      </c>
      <c r="G125" s="736" t="s">
        <v>15</v>
      </c>
      <c r="H125" s="736"/>
      <c r="I125" s="505"/>
      <c r="J125" s="169">
        <v>4</v>
      </c>
      <c r="K125" s="734">
        <v>5</v>
      </c>
      <c r="L125" s="734"/>
      <c r="M125" s="734">
        <v>5</v>
      </c>
      <c r="N125" s="734"/>
      <c r="O125" s="734">
        <v>5</v>
      </c>
      <c r="P125" s="734"/>
    </row>
    <row r="126" spans="1:16" ht="31.9" customHeight="1" x14ac:dyDescent="0.25">
      <c r="A126" s="723" t="s">
        <v>223</v>
      </c>
      <c r="B126" s="723"/>
      <c r="C126" s="723"/>
      <c r="D126" s="723"/>
      <c r="E126" s="169"/>
      <c r="F126" s="169">
        <v>336110</v>
      </c>
      <c r="G126" s="736" t="s">
        <v>15</v>
      </c>
      <c r="H126" s="736"/>
      <c r="I126" s="505">
        <v>190.9</v>
      </c>
      <c r="J126" s="169">
        <v>340.4</v>
      </c>
      <c r="K126" s="734">
        <v>200</v>
      </c>
      <c r="L126" s="734"/>
      <c r="M126" s="734">
        <v>200</v>
      </c>
      <c r="N126" s="734"/>
      <c r="O126" s="734">
        <v>200</v>
      </c>
      <c r="P126" s="734"/>
    </row>
    <row r="127" spans="1:16" ht="33" customHeight="1" x14ac:dyDescent="0.25">
      <c r="A127" s="723" t="s">
        <v>224</v>
      </c>
      <c r="B127" s="723"/>
      <c r="C127" s="723"/>
      <c r="D127" s="723"/>
      <c r="E127" s="169"/>
      <c r="F127" s="169">
        <v>338110</v>
      </c>
      <c r="G127" s="736" t="s">
        <v>15</v>
      </c>
      <c r="H127" s="736"/>
      <c r="I127" s="505"/>
      <c r="J127" s="169">
        <v>1.8</v>
      </c>
      <c r="K127" s="734"/>
      <c r="L127" s="734"/>
      <c r="M127" s="734"/>
      <c r="N127" s="734"/>
      <c r="O127" s="734"/>
      <c r="P127" s="734"/>
    </row>
    <row r="128" spans="1:16" ht="18.600000000000001" customHeight="1" x14ac:dyDescent="0.25">
      <c r="A128" s="723" t="s">
        <v>104</v>
      </c>
      <c r="B128" s="723"/>
      <c r="C128" s="723"/>
      <c r="D128" s="723"/>
      <c r="E128" s="455"/>
      <c r="F128" s="455">
        <v>339110</v>
      </c>
      <c r="G128" s="734" t="s">
        <v>15</v>
      </c>
      <c r="H128" s="734"/>
      <c r="I128" s="505">
        <v>77.2</v>
      </c>
      <c r="J128" s="455">
        <v>151.69999999999999</v>
      </c>
      <c r="K128" s="734">
        <v>99.3</v>
      </c>
      <c r="L128" s="734"/>
      <c r="M128" s="734">
        <v>99.3</v>
      </c>
      <c r="N128" s="734"/>
      <c r="O128" s="734">
        <v>99.3</v>
      </c>
      <c r="P128" s="734"/>
    </row>
    <row r="129" spans="1:16" ht="35.25" customHeight="1" x14ac:dyDescent="0.25">
      <c r="A129" s="749" t="s">
        <v>525</v>
      </c>
      <c r="B129" s="749"/>
      <c r="C129" s="749"/>
      <c r="D129" s="749"/>
      <c r="E129" s="113" t="s">
        <v>526</v>
      </c>
      <c r="F129" s="455"/>
      <c r="G129" s="734" t="s">
        <v>15</v>
      </c>
      <c r="H129" s="734"/>
      <c r="I129" s="505"/>
      <c r="J129" s="456">
        <v>50000</v>
      </c>
      <c r="K129" s="750">
        <f>K130</f>
        <v>67000</v>
      </c>
      <c r="L129" s="750"/>
      <c r="M129" s="750">
        <f t="shared" ref="M129" si="12">M130</f>
        <v>67000</v>
      </c>
      <c r="N129" s="750"/>
      <c r="O129" s="750">
        <f t="shared" ref="O129" si="13">O130</f>
        <v>67000</v>
      </c>
      <c r="P129" s="750"/>
    </row>
    <row r="130" spans="1:16" ht="35.25" customHeight="1" x14ac:dyDescent="0.25">
      <c r="A130" s="737" t="s">
        <v>309</v>
      </c>
      <c r="B130" s="738"/>
      <c r="C130" s="738"/>
      <c r="D130" s="739"/>
      <c r="E130" s="455"/>
      <c r="F130" s="455">
        <v>254000</v>
      </c>
      <c r="G130" s="734" t="s">
        <v>15</v>
      </c>
      <c r="H130" s="734"/>
      <c r="I130" s="505"/>
      <c r="J130" s="455">
        <v>50000</v>
      </c>
      <c r="K130" s="734">
        <v>67000</v>
      </c>
      <c r="L130" s="734"/>
      <c r="M130" s="734">
        <v>67000</v>
      </c>
      <c r="N130" s="734"/>
      <c r="O130" s="734">
        <v>67000</v>
      </c>
      <c r="P130" s="734"/>
    </row>
    <row r="131" spans="1:16" ht="20.45" customHeight="1" x14ac:dyDescent="0.25"/>
    <row r="132" spans="1:16" ht="22.15" customHeight="1" x14ac:dyDescent="0.25">
      <c r="A132" s="735" t="s">
        <v>225</v>
      </c>
      <c r="B132" s="735"/>
      <c r="C132" s="735"/>
      <c r="D132" s="735"/>
      <c r="E132" s="735"/>
      <c r="F132" s="735"/>
      <c r="G132" s="735"/>
      <c r="H132" s="735"/>
      <c r="I132" s="735"/>
      <c r="J132" s="735"/>
      <c r="K132" s="735"/>
      <c r="L132" s="735"/>
      <c r="M132" s="735"/>
      <c r="N132" s="735"/>
      <c r="O132" s="735"/>
      <c r="P132" s="735"/>
    </row>
    <row r="133" spans="1:16" ht="19.899999999999999" customHeight="1" x14ac:dyDescent="0.25">
      <c r="A133" s="734" t="s">
        <v>7</v>
      </c>
      <c r="B133" s="734"/>
      <c r="C133" s="734"/>
      <c r="D133" s="734"/>
      <c r="E133" s="734" t="s">
        <v>2</v>
      </c>
      <c r="F133" s="734"/>
      <c r="G133" s="734"/>
      <c r="H133" s="734"/>
      <c r="I133" s="748" t="s">
        <v>64</v>
      </c>
      <c r="J133" s="748" t="s">
        <v>65</v>
      </c>
      <c r="K133" s="748" t="s">
        <v>445</v>
      </c>
      <c r="L133" s="171">
        <v>2017</v>
      </c>
      <c r="M133" s="748" t="s">
        <v>308</v>
      </c>
      <c r="N133" s="169">
        <v>2018</v>
      </c>
      <c r="O133" s="169">
        <v>2019</v>
      </c>
      <c r="P133" s="169">
        <v>2020</v>
      </c>
    </row>
    <row r="134" spans="1:16" ht="63" customHeight="1" x14ac:dyDescent="0.25">
      <c r="A134" s="734"/>
      <c r="B134" s="734"/>
      <c r="C134" s="734"/>
      <c r="D134" s="734"/>
      <c r="E134" s="169" t="s">
        <v>66</v>
      </c>
      <c r="F134" s="169" t="s">
        <v>61</v>
      </c>
      <c r="G134" s="174" t="s">
        <v>12</v>
      </c>
      <c r="H134" s="172" t="s">
        <v>62</v>
      </c>
      <c r="I134" s="748"/>
      <c r="J134" s="748"/>
      <c r="K134" s="748"/>
      <c r="L134" s="115" t="s">
        <v>67</v>
      </c>
      <c r="M134" s="748"/>
      <c r="N134" s="116" t="s">
        <v>12</v>
      </c>
      <c r="O134" s="174" t="s">
        <v>13</v>
      </c>
      <c r="P134" s="174" t="s">
        <v>13</v>
      </c>
    </row>
    <row r="135" spans="1:16" x14ac:dyDescent="0.25">
      <c r="A135" s="726">
        <v>1</v>
      </c>
      <c r="B135" s="741"/>
      <c r="C135" s="741"/>
      <c r="D135" s="727"/>
      <c r="E135" s="169">
        <v>2</v>
      </c>
      <c r="F135" s="169">
        <v>3</v>
      </c>
      <c r="G135" s="169">
        <v>4</v>
      </c>
      <c r="H135" s="169">
        <v>5</v>
      </c>
      <c r="I135" s="169">
        <v>6</v>
      </c>
      <c r="J135" s="169">
        <v>7</v>
      </c>
      <c r="K135" s="169">
        <v>8</v>
      </c>
      <c r="L135" s="169">
        <v>9</v>
      </c>
      <c r="M135" s="169" t="s">
        <v>68</v>
      </c>
      <c r="N135" s="169">
        <v>11</v>
      </c>
      <c r="O135" s="169">
        <v>12</v>
      </c>
      <c r="P135" s="169">
        <v>13</v>
      </c>
    </row>
    <row r="136" spans="1:16" ht="22.9" customHeight="1" x14ac:dyDescent="0.25">
      <c r="A136" s="742"/>
      <c r="B136" s="743"/>
      <c r="C136" s="743"/>
      <c r="D136" s="744"/>
      <c r="E136" s="78"/>
      <c r="F136" s="78"/>
      <c r="G136" s="78"/>
      <c r="H136" s="78"/>
      <c r="I136" s="78"/>
      <c r="J136" s="78"/>
      <c r="K136" s="78"/>
      <c r="L136" s="78"/>
      <c r="M136" s="78"/>
      <c r="N136" s="78"/>
      <c r="O136" s="78"/>
      <c r="P136" s="78"/>
    </row>
    <row r="137" spans="1:16" ht="22.9" customHeight="1" x14ac:dyDescent="0.25">
      <c r="A137" s="742"/>
      <c r="B137" s="743"/>
      <c r="C137" s="743"/>
      <c r="D137" s="744"/>
      <c r="E137" s="78"/>
      <c r="F137" s="78"/>
      <c r="G137" s="78"/>
      <c r="H137" s="78"/>
      <c r="I137" s="78"/>
      <c r="J137" s="78"/>
      <c r="K137" s="78"/>
      <c r="L137" s="78"/>
      <c r="M137" s="78"/>
      <c r="N137" s="78"/>
      <c r="O137" s="78"/>
      <c r="P137" s="78"/>
    </row>
    <row r="138" spans="1:16" ht="23.45" customHeight="1" x14ac:dyDescent="0.25"/>
    <row r="139" spans="1:16" s="117" customFormat="1" ht="24.6" customHeight="1" x14ac:dyDescent="0.25">
      <c r="A139" s="745" t="s">
        <v>69</v>
      </c>
      <c r="B139" s="746"/>
      <c r="C139" s="746"/>
      <c r="D139" s="746"/>
      <c r="E139" s="746"/>
      <c r="F139" s="746"/>
      <c r="G139" s="746"/>
      <c r="H139" s="746"/>
      <c r="I139" s="746"/>
      <c r="J139" s="746"/>
      <c r="K139" s="746"/>
      <c r="L139" s="746"/>
      <c r="M139" s="746"/>
      <c r="N139" s="746"/>
      <c r="O139" s="746"/>
      <c r="P139" s="747"/>
    </row>
    <row r="140" spans="1:16" s="117" customFormat="1" ht="24.6" customHeight="1" x14ac:dyDescent="0.25">
      <c r="A140" s="728" t="s">
        <v>70</v>
      </c>
      <c r="B140" s="729"/>
      <c r="C140" s="729"/>
      <c r="D140" s="729"/>
      <c r="E140" s="729"/>
      <c r="F140" s="729"/>
      <c r="G140" s="729"/>
      <c r="H140" s="729"/>
      <c r="I140" s="729"/>
      <c r="J140" s="729"/>
      <c r="K140" s="729"/>
      <c r="L140" s="729"/>
      <c r="M140" s="729"/>
      <c r="N140" s="729"/>
      <c r="O140" s="729"/>
      <c r="P140" s="730"/>
    </row>
    <row r="141" spans="1:16" s="117" customFormat="1" ht="24.6" customHeight="1" x14ac:dyDescent="0.25">
      <c r="A141" s="728" t="s">
        <v>71</v>
      </c>
      <c r="B141" s="729"/>
      <c r="C141" s="729"/>
      <c r="D141" s="729"/>
      <c r="E141" s="729"/>
      <c r="F141" s="729"/>
      <c r="G141" s="729"/>
      <c r="H141" s="729"/>
      <c r="I141" s="729"/>
      <c r="J141" s="729"/>
      <c r="K141" s="729"/>
      <c r="L141" s="729"/>
      <c r="M141" s="729"/>
      <c r="N141" s="729"/>
      <c r="O141" s="729"/>
      <c r="P141" s="730"/>
    </row>
    <row r="142" spans="1:16" s="117" customFormat="1" ht="24.6" customHeight="1" x14ac:dyDescent="0.25">
      <c r="A142" s="731" t="s">
        <v>72</v>
      </c>
      <c r="B142" s="732"/>
      <c r="C142" s="732"/>
      <c r="D142" s="732"/>
      <c r="E142" s="732"/>
      <c r="F142" s="732"/>
      <c r="G142" s="732"/>
      <c r="H142" s="732"/>
      <c r="I142" s="732"/>
      <c r="J142" s="732"/>
      <c r="K142" s="732"/>
      <c r="L142" s="732"/>
      <c r="M142" s="732"/>
      <c r="N142" s="732"/>
      <c r="O142" s="732"/>
      <c r="P142" s="733"/>
    </row>
    <row r="144" spans="1:16" ht="38.450000000000003" customHeight="1" x14ac:dyDescent="0.25">
      <c r="A144" s="740" t="s">
        <v>226</v>
      </c>
      <c r="B144" s="740"/>
      <c r="C144" s="740"/>
      <c r="D144" s="740"/>
      <c r="E144" s="740"/>
      <c r="F144" s="740"/>
      <c r="G144" s="740"/>
      <c r="H144" s="740"/>
      <c r="I144" s="740"/>
      <c r="J144" s="740"/>
      <c r="K144" s="740"/>
      <c r="L144" s="740"/>
      <c r="M144" s="740"/>
      <c r="N144" s="740"/>
      <c r="O144" s="740"/>
      <c r="P144" s="740"/>
    </row>
  </sheetData>
  <mergeCells count="454">
    <mergeCell ref="A17:D17"/>
    <mergeCell ref="G17:H17"/>
    <mergeCell ref="K17:L17"/>
    <mergeCell ref="M17:N17"/>
    <mergeCell ref="O17:P17"/>
    <mergeCell ref="A124:D124"/>
    <mergeCell ref="G124:H124"/>
    <mergeCell ref="K124:L124"/>
    <mergeCell ref="M124:N124"/>
    <mergeCell ref="O124:P124"/>
    <mergeCell ref="A113:D113"/>
    <mergeCell ref="G113:H113"/>
    <mergeCell ref="K113:L113"/>
    <mergeCell ref="M113:N113"/>
    <mergeCell ref="O113:P113"/>
    <mergeCell ref="A114:D114"/>
    <mergeCell ref="G114:H114"/>
    <mergeCell ref="K114:L114"/>
    <mergeCell ref="M114:N114"/>
    <mergeCell ref="O114:P114"/>
    <mergeCell ref="A18:D18"/>
    <mergeCell ref="G18:H18"/>
    <mergeCell ref="K18:L18"/>
    <mergeCell ref="M18:N18"/>
    <mergeCell ref="A125:D125"/>
    <mergeCell ref="G125:H125"/>
    <mergeCell ref="K125:L125"/>
    <mergeCell ref="M125:N125"/>
    <mergeCell ref="A116:D116"/>
    <mergeCell ref="G116:H116"/>
    <mergeCell ref="K116:L116"/>
    <mergeCell ref="M116:N116"/>
    <mergeCell ref="O116:P116"/>
    <mergeCell ref="A117:D117"/>
    <mergeCell ref="A119:D119"/>
    <mergeCell ref="K119:L119"/>
    <mergeCell ref="M119:N119"/>
    <mergeCell ref="O119:P119"/>
    <mergeCell ref="G119:H119"/>
    <mergeCell ref="M118:N118"/>
    <mergeCell ref="O118:P118"/>
    <mergeCell ref="G117:H117"/>
    <mergeCell ref="K117:L117"/>
    <mergeCell ref="M117:N117"/>
    <mergeCell ref="O117:P117"/>
    <mergeCell ref="A120:D120"/>
    <mergeCell ref="G120:H120"/>
    <mergeCell ref="K120:L120"/>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A15:D15"/>
    <mergeCell ref="G15:H15"/>
    <mergeCell ref="K15:L15"/>
    <mergeCell ref="M15:N15"/>
    <mergeCell ref="O15:P15"/>
    <mergeCell ref="A16:D16"/>
    <mergeCell ref="G16:H16"/>
    <mergeCell ref="K16:L16"/>
    <mergeCell ref="M16:N16"/>
    <mergeCell ref="O16:P16"/>
    <mergeCell ref="O18:P18"/>
    <mergeCell ref="A20:D20"/>
    <mergeCell ref="G20:H20"/>
    <mergeCell ref="K20:L20"/>
    <mergeCell ref="M20:N20"/>
    <mergeCell ref="O20:P20"/>
    <mergeCell ref="A19:D19"/>
    <mergeCell ref="G19:H19"/>
    <mergeCell ref="K19:L19"/>
    <mergeCell ref="M19:N19"/>
    <mergeCell ref="O19:P19"/>
    <mergeCell ref="A21:D21"/>
    <mergeCell ref="G21:H21"/>
    <mergeCell ref="K21:L21"/>
    <mergeCell ref="M21:N21"/>
    <mergeCell ref="O21:P21"/>
    <mergeCell ref="A22:D22"/>
    <mergeCell ref="G22:H22"/>
    <mergeCell ref="K22:L22"/>
    <mergeCell ref="M22:N22"/>
    <mergeCell ref="O22:P22"/>
    <mergeCell ref="A24:B25"/>
    <mergeCell ref="C24:F24"/>
    <mergeCell ref="G24:H24"/>
    <mergeCell ref="K24:L24"/>
    <mergeCell ref="M24:N24"/>
    <mergeCell ref="O24:P24"/>
    <mergeCell ref="G25:H25"/>
    <mergeCell ref="K25:L25"/>
    <mergeCell ref="M25:N25"/>
    <mergeCell ref="O25:P25"/>
    <mergeCell ref="A26:B26"/>
    <mergeCell ref="G26:H26"/>
    <mergeCell ref="K26:L26"/>
    <mergeCell ref="M26:N26"/>
    <mergeCell ref="O26:P26"/>
    <mergeCell ref="A27:B27"/>
    <mergeCell ref="G27:H27"/>
    <mergeCell ref="K27:L27"/>
    <mergeCell ref="M27:N27"/>
    <mergeCell ref="O27:P27"/>
    <mergeCell ref="A28:B28"/>
    <mergeCell ref="G28:H28"/>
    <mergeCell ref="K28:L28"/>
    <mergeCell ref="M28:N28"/>
    <mergeCell ref="O28:P28"/>
    <mergeCell ref="A29:B29"/>
    <mergeCell ref="G29:H29"/>
    <mergeCell ref="K29:L29"/>
    <mergeCell ref="M29:N29"/>
    <mergeCell ref="O29:P29"/>
    <mergeCell ref="A30:B30"/>
    <mergeCell ref="G30:H30"/>
    <mergeCell ref="K30:L30"/>
    <mergeCell ref="M30:N30"/>
    <mergeCell ref="O30:P30"/>
    <mergeCell ref="A31:B31"/>
    <mergeCell ref="G31:H31"/>
    <mergeCell ref="K31:L31"/>
    <mergeCell ref="M31:N31"/>
    <mergeCell ref="O31:P31"/>
    <mergeCell ref="A32:B32"/>
    <mergeCell ref="G32:H32"/>
    <mergeCell ref="K32:L32"/>
    <mergeCell ref="M32:N32"/>
    <mergeCell ref="O32:P32"/>
    <mergeCell ref="A33:B33"/>
    <mergeCell ref="G33:H33"/>
    <mergeCell ref="K33:L33"/>
    <mergeCell ref="M33:N33"/>
    <mergeCell ref="O33:P33"/>
    <mergeCell ref="A37:C38"/>
    <mergeCell ref="D37:F37"/>
    <mergeCell ref="G37:J37"/>
    <mergeCell ref="K37:M37"/>
    <mergeCell ref="N37:P37"/>
    <mergeCell ref="E38:F38"/>
    <mergeCell ref="G38:H38"/>
    <mergeCell ref="A34:B34"/>
    <mergeCell ref="G34:H34"/>
    <mergeCell ref="K34:L34"/>
    <mergeCell ref="M34:N34"/>
    <mergeCell ref="O34:P34"/>
    <mergeCell ref="A36:P36"/>
    <mergeCell ref="A41:C41"/>
    <mergeCell ref="E41:F41"/>
    <mergeCell ref="G41:H41"/>
    <mergeCell ref="A42:C42"/>
    <mergeCell ref="E42:F42"/>
    <mergeCell ref="G42:H42"/>
    <mergeCell ref="A39:C39"/>
    <mergeCell ref="E39:F39"/>
    <mergeCell ref="G39:H39"/>
    <mergeCell ref="A40:C40"/>
    <mergeCell ref="E40:F40"/>
    <mergeCell ref="G40:H40"/>
    <mergeCell ref="A45:C45"/>
    <mergeCell ref="E45:F45"/>
    <mergeCell ref="G45:H45"/>
    <mergeCell ref="A46:C46"/>
    <mergeCell ref="E46:F46"/>
    <mergeCell ref="G46:H46"/>
    <mergeCell ref="A43:C43"/>
    <mergeCell ref="E43:F43"/>
    <mergeCell ref="G43:H43"/>
    <mergeCell ref="A44:C44"/>
    <mergeCell ref="E44:F44"/>
    <mergeCell ref="G44:H44"/>
    <mergeCell ref="A52:B52"/>
    <mergeCell ref="I52:J52"/>
    <mergeCell ref="A53:B53"/>
    <mergeCell ref="I53:J53"/>
    <mergeCell ref="A54:B54"/>
    <mergeCell ref="I54:J54"/>
    <mergeCell ref="A48:P48"/>
    <mergeCell ref="A49:B50"/>
    <mergeCell ref="C49:H49"/>
    <mergeCell ref="I49:J50"/>
    <mergeCell ref="A51:B51"/>
    <mergeCell ref="I51:J51"/>
    <mergeCell ref="A59:B59"/>
    <mergeCell ref="C59:N59"/>
    <mergeCell ref="O59:P59"/>
    <mergeCell ref="A60:B60"/>
    <mergeCell ref="C60:N60"/>
    <mergeCell ref="O60:P60"/>
    <mergeCell ref="A55:B55"/>
    <mergeCell ref="I55:J55"/>
    <mergeCell ref="A56:B56"/>
    <mergeCell ref="I56:J56"/>
    <mergeCell ref="A57:B57"/>
    <mergeCell ref="A58:P58"/>
    <mergeCell ref="A64:P64"/>
    <mergeCell ref="A65:C65"/>
    <mergeCell ref="D65:P65"/>
    <mergeCell ref="A66:C66"/>
    <mergeCell ref="D66:P66"/>
    <mergeCell ref="A67:C67"/>
    <mergeCell ref="D67:P67"/>
    <mergeCell ref="A61:B61"/>
    <mergeCell ref="C61:N61"/>
    <mergeCell ref="O61:P61"/>
    <mergeCell ref="A62:B62"/>
    <mergeCell ref="C62:N62"/>
    <mergeCell ref="O62:P62"/>
    <mergeCell ref="A75:A80"/>
    <mergeCell ref="C75:I75"/>
    <mergeCell ref="C76:I76"/>
    <mergeCell ref="C77:I77"/>
    <mergeCell ref="C78:I78"/>
    <mergeCell ref="C79:I79"/>
    <mergeCell ref="C80:I80"/>
    <mergeCell ref="A69:P69"/>
    <mergeCell ref="A70:A71"/>
    <mergeCell ref="B70:B71"/>
    <mergeCell ref="C70:I71"/>
    <mergeCell ref="J70:J71"/>
    <mergeCell ref="A72:A74"/>
    <mergeCell ref="C72:I72"/>
    <mergeCell ref="C73:I73"/>
    <mergeCell ref="C74:I74"/>
    <mergeCell ref="M86:N86"/>
    <mergeCell ref="O86:P86"/>
    <mergeCell ref="A88:D88"/>
    <mergeCell ref="G88:H88"/>
    <mergeCell ref="K88:L88"/>
    <mergeCell ref="M88:N88"/>
    <mergeCell ref="O88:P88"/>
    <mergeCell ref="C82:I82"/>
    <mergeCell ref="A84:P84"/>
    <mergeCell ref="A85:D86"/>
    <mergeCell ref="E85:F85"/>
    <mergeCell ref="G85:H85"/>
    <mergeCell ref="K85:L85"/>
    <mergeCell ref="M85:N85"/>
    <mergeCell ref="O85:P85"/>
    <mergeCell ref="G86:H86"/>
    <mergeCell ref="K86:L86"/>
    <mergeCell ref="A87:D87"/>
    <mergeCell ref="G87:H87"/>
    <mergeCell ref="K87:L87"/>
    <mergeCell ref="M87:N87"/>
    <mergeCell ref="O87:P87"/>
    <mergeCell ref="A81:A82"/>
    <mergeCell ref="C81:I81"/>
    <mergeCell ref="A89:D89"/>
    <mergeCell ref="G89:H89"/>
    <mergeCell ref="K89:L89"/>
    <mergeCell ref="M89:N89"/>
    <mergeCell ref="O89:P89"/>
    <mergeCell ref="A90:D90"/>
    <mergeCell ref="G90:H90"/>
    <mergeCell ref="K90:L90"/>
    <mergeCell ref="M90:N90"/>
    <mergeCell ref="O90:P90"/>
    <mergeCell ref="A91:D91"/>
    <mergeCell ref="G91:H91"/>
    <mergeCell ref="K91:L91"/>
    <mergeCell ref="M91:N91"/>
    <mergeCell ref="O91:P91"/>
    <mergeCell ref="A92:D92"/>
    <mergeCell ref="G92:H92"/>
    <mergeCell ref="K92:L92"/>
    <mergeCell ref="M92:N92"/>
    <mergeCell ref="O92:P92"/>
    <mergeCell ref="A93:D93"/>
    <mergeCell ref="G93:H93"/>
    <mergeCell ref="K93:L93"/>
    <mergeCell ref="M93:N93"/>
    <mergeCell ref="O93:P93"/>
    <mergeCell ref="A94:D94"/>
    <mergeCell ref="G94:H94"/>
    <mergeCell ref="K94:L94"/>
    <mergeCell ref="M94:N94"/>
    <mergeCell ref="O94:P94"/>
    <mergeCell ref="A95:D95"/>
    <mergeCell ref="G95:H95"/>
    <mergeCell ref="K95:L95"/>
    <mergeCell ref="M95:N95"/>
    <mergeCell ref="O95:P95"/>
    <mergeCell ref="A96:D96"/>
    <mergeCell ref="G96:H96"/>
    <mergeCell ref="K96:L96"/>
    <mergeCell ref="M96:N96"/>
    <mergeCell ref="O96:P96"/>
    <mergeCell ref="A97:D97"/>
    <mergeCell ref="G97:H97"/>
    <mergeCell ref="K97:L97"/>
    <mergeCell ref="M97:N97"/>
    <mergeCell ref="O97:P97"/>
    <mergeCell ref="A98:D98"/>
    <mergeCell ref="G98:H98"/>
    <mergeCell ref="K98:L98"/>
    <mergeCell ref="M98:N98"/>
    <mergeCell ref="O98:P98"/>
    <mergeCell ref="A99:D99"/>
    <mergeCell ref="G99:H99"/>
    <mergeCell ref="K99:L99"/>
    <mergeCell ref="M99:N99"/>
    <mergeCell ref="O99:P99"/>
    <mergeCell ref="A100:D100"/>
    <mergeCell ref="G100:H100"/>
    <mergeCell ref="K100:L100"/>
    <mergeCell ref="M100:N100"/>
    <mergeCell ref="O100:P100"/>
    <mergeCell ref="A101:D101"/>
    <mergeCell ref="G101:H101"/>
    <mergeCell ref="K101:L101"/>
    <mergeCell ref="M101:N101"/>
    <mergeCell ref="O101:P101"/>
    <mergeCell ref="A102:D102"/>
    <mergeCell ref="G102:H102"/>
    <mergeCell ref="K102:L102"/>
    <mergeCell ref="M102:N102"/>
    <mergeCell ref="O102:P102"/>
    <mergeCell ref="A103:D103"/>
    <mergeCell ref="G103:H103"/>
    <mergeCell ref="K103:L103"/>
    <mergeCell ref="M103:N103"/>
    <mergeCell ref="O103:P103"/>
    <mergeCell ref="A104:D104"/>
    <mergeCell ref="G104:H104"/>
    <mergeCell ref="K104:L104"/>
    <mergeCell ref="M104:N104"/>
    <mergeCell ref="O104:P104"/>
    <mergeCell ref="A105:D105"/>
    <mergeCell ref="G105:H105"/>
    <mergeCell ref="K105:L105"/>
    <mergeCell ref="M105:N105"/>
    <mergeCell ref="O105:P105"/>
    <mergeCell ref="A106:D106"/>
    <mergeCell ref="G106:H106"/>
    <mergeCell ref="K106:L106"/>
    <mergeCell ref="M106:N106"/>
    <mergeCell ref="O106:P106"/>
    <mergeCell ref="A107:D107"/>
    <mergeCell ref="G107:H107"/>
    <mergeCell ref="K107:L107"/>
    <mergeCell ref="M107:N107"/>
    <mergeCell ref="O107:P107"/>
    <mergeCell ref="A110:D110"/>
    <mergeCell ref="G110:H110"/>
    <mergeCell ref="K110:L110"/>
    <mergeCell ref="M110:N110"/>
    <mergeCell ref="O110:P110"/>
    <mergeCell ref="A108:D108"/>
    <mergeCell ref="G108:H108"/>
    <mergeCell ref="K108:L108"/>
    <mergeCell ref="M108:N108"/>
    <mergeCell ref="O108:P108"/>
    <mergeCell ref="A109:D109"/>
    <mergeCell ref="G109:H109"/>
    <mergeCell ref="K109:L109"/>
    <mergeCell ref="M109:N109"/>
    <mergeCell ref="O109:P109"/>
    <mergeCell ref="A111:D111"/>
    <mergeCell ref="G111:H111"/>
    <mergeCell ref="K111:L111"/>
    <mergeCell ref="M111:N111"/>
    <mergeCell ref="O111:P111"/>
    <mergeCell ref="A112:D112"/>
    <mergeCell ref="G112:H112"/>
    <mergeCell ref="K112:L112"/>
    <mergeCell ref="M112:N112"/>
    <mergeCell ref="O112:P112"/>
    <mergeCell ref="M120:N120"/>
    <mergeCell ref="O120:P120"/>
    <mergeCell ref="A118:D118"/>
    <mergeCell ref="G118:H118"/>
    <mergeCell ref="K118:L118"/>
    <mergeCell ref="K123:L123"/>
    <mergeCell ref="M123:N123"/>
    <mergeCell ref="O123:P123"/>
    <mergeCell ref="A121:D121"/>
    <mergeCell ref="G121:H121"/>
    <mergeCell ref="K121:L121"/>
    <mergeCell ref="M121:N121"/>
    <mergeCell ref="O121:P121"/>
    <mergeCell ref="A122:D122"/>
    <mergeCell ref="G122:H122"/>
    <mergeCell ref="K122:L122"/>
    <mergeCell ref="M122:N122"/>
    <mergeCell ref="O122:P122"/>
    <mergeCell ref="A123:D123"/>
    <mergeCell ref="G123:H123"/>
    <mergeCell ref="A129:D129"/>
    <mergeCell ref="G129:H129"/>
    <mergeCell ref="K129:L129"/>
    <mergeCell ref="M129:N129"/>
    <mergeCell ref="O129:P129"/>
    <mergeCell ref="A128:D128"/>
    <mergeCell ref="K128:L128"/>
    <mergeCell ref="M128:N128"/>
    <mergeCell ref="O128:P128"/>
    <mergeCell ref="G128:H128"/>
    <mergeCell ref="A144:P144"/>
    <mergeCell ref="A135:D135"/>
    <mergeCell ref="A136:D136"/>
    <mergeCell ref="A137:D137"/>
    <mergeCell ref="A139:P139"/>
    <mergeCell ref="A140:P140"/>
    <mergeCell ref="A133:D134"/>
    <mergeCell ref="E133:H133"/>
    <mergeCell ref="I133:I134"/>
    <mergeCell ref="J133:J134"/>
    <mergeCell ref="K133:K134"/>
    <mergeCell ref="M133:M134"/>
    <mergeCell ref="A115:D115"/>
    <mergeCell ref="G115:H115"/>
    <mergeCell ref="K115:L115"/>
    <mergeCell ref="M115:N115"/>
    <mergeCell ref="O115:P115"/>
    <mergeCell ref="A141:P141"/>
    <mergeCell ref="A142:P142"/>
    <mergeCell ref="O125:P125"/>
    <mergeCell ref="A132:P132"/>
    <mergeCell ref="A126:D126"/>
    <mergeCell ref="G126:H126"/>
    <mergeCell ref="K126:L126"/>
    <mergeCell ref="M126:N126"/>
    <mergeCell ref="O126:P126"/>
    <mergeCell ref="A127:D127"/>
    <mergeCell ref="G127:H127"/>
    <mergeCell ref="K127:L127"/>
    <mergeCell ref="M127:N127"/>
    <mergeCell ref="O127:P127"/>
    <mergeCell ref="A130:D130"/>
    <mergeCell ref="G130:H130"/>
    <mergeCell ref="K130:L130"/>
    <mergeCell ref="M130:N130"/>
    <mergeCell ref="O130:P130"/>
  </mergeCells>
  <pageMargins left="0.23622047244094491" right="0.23622047244094491" top="0" bottom="0" header="0.31496062992125984" footer="0.31496062992125984"/>
  <pageSetup paperSize="9" scale="95" fitToHeight="0" orientation="landscape" horizontalDpi="1200" verticalDpi="1200" r:id="rId1"/>
  <rowBreaks count="4" manualBreakCount="4">
    <brk id="27" max="15" man="1"/>
    <brk id="43" max="15" man="1"/>
    <brk id="79" max="15" man="1"/>
    <brk id="122" max="15" man="1"/>
  </row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28"/>
  <sheetViews>
    <sheetView showZeros="0" view="pageBreakPreview" topLeftCell="A109" zoomScaleNormal="90" zoomScaleSheetLayoutView="80" workbookViewId="0">
      <selection activeCell="C98" sqref="C98:I98"/>
    </sheetView>
  </sheetViews>
  <sheetFormatPr defaultColWidth="8.85546875" defaultRowHeight="15.75" x14ac:dyDescent="0.25"/>
  <cols>
    <col min="1" max="1" width="10" style="1" customWidth="1"/>
    <col min="2" max="2" width="17.42578125" style="1" customWidth="1"/>
    <col min="3" max="3" width="8.28515625" style="1" customWidth="1"/>
    <col min="4" max="4" width="9.5703125" style="1" customWidth="1"/>
    <col min="5" max="5" width="10.7109375" style="1" customWidth="1"/>
    <col min="6" max="6" width="8" style="1" customWidth="1"/>
    <col min="7" max="7" width="7.140625" style="1" customWidth="1"/>
    <col min="8" max="8" width="7.5703125" style="1" customWidth="1"/>
    <col min="9" max="9" width="11.5703125" style="1" customWidth="1"/>
    <col min="10" max="10" width="12.140625" style="1" customWidth="1"/>
    <col min="11" max="11" width="11.42578125" style="1" customWidth="1"/>
    <col min="12" max="12" width="9.7109375" style="1" customWidth="1"/>
    <col min="13" max="13" width="11.140625" style="1" customWidth="1"/>
    <col min="14" max="14" width="11" style="1" customWidth="1"/>
    <col min="15" max="15" width="12.5703125" style="1" customWidth="1"/>
    <col min="16" max="16" width="10.7109375" style="1" customWidth="1"/>
    <col min="17" max="16384" width="8.85546875" style="1"/>
  </cols>
  <sheetData>
    <row r="1" spans="1:16" x14ac:dyDescent="0.25">
      <c r="N1" s="916" t="s">
        <v>0</v>
      </c>
      <c r="O1" s="916"/>
      <c r="P1" s="916"/>
    </row>
    <row r="2" spans="1:16" ht="18.75" x14ac:dyDescent="0.25">
      <c r="E2" s="917" t="s">
        <v>1</v>
      </c>
      <c r="F2" s="917"/>
      <c r="G2" s="917"/>
      <c r="H2" s="917"/>
      <c r="I2" s="917"/>
      <c r="J2" s="917"/>
    </row>
    <row r="3" spans="1:16" ht="18.75" x14ac:dyDescent="0.25">
      <c r="D3" s="917" t="s">
        <v>430</v>
      </c>
      <c r="E3" s="917"/>
      <c r="F3" s="917"/>
      <c r="G3" s="917"/>
      <c r="H3" s="917"/>
      <c r="I3" s="917"/>
      <c r="J3" s="917"/>
      <c r="K3" s="917"/>
      <c r="L3" s="917"/>
    </row>
    <row r="4" spans="1:16" ht="18.75" x14ac:dyDescent="0.25">
      <c r="D4" s="279"/>
      <c r="E4" s="279"/>
      <c r="F4" s="279"/>
      <c r="G4" s="279"/>
      <c r="H4" s="279"/>
      <c r="I4" s="279"/>
      <c r="J4" s="279"/>
      <c r="K4" s="279"/>
      <c r="L4" s="279"/>
    </row>
    <row r="5" spans="1:16" x14ac:dyDescent="0.25">
      <c r="P5" s="278" t="s">
        <v>2</v>
      </c>
    </row>
    <row r="6" spans="1:16" ht="23.45" customHeight="1" x14ac:dyDescent="0.25">
      <c r="A6" s="883" t="s">
        <v>3</v>
      </c>
      <c r="B6" s="883"/>
      <c r="C6" s="883"/>
      <c r="D6" s="884" t="s">
        <v>154</v>
      </c>
      <c r="E6" s="880"/>
      <c r="F6" s="880"/>
      <c r="G6" s="880"/>
      <c r="H6" s="880"/>
      <c r="I6" s="880"/>
      <c r="J6" s="880"/>
      <c r="K6" s="880"/>
      <c r="L6" s="880"/>
      <c r="M6" s="880"/>
      <c r="N6" s="880"/>
      <c r="O6" s="881"/>
      <c r="P6" s="262">
        <v>1</v>
      </c>
    </row>
    <row r="7" spans="1:16" ht="23.45" customHeight="1" x14ac:dyDescent="0.25">
      <c r="A7" s="883" t="s">
        <v>4</v>
      </c>
      <c r="B7" s="883"/>
      <c r="C7" s="883"/>
      <c r="D7" s="921" t="s">
        <v>518</v>
      </c>
      <c r="E7" s="921"/>
      <c r="F7" s="921"/>
      <c r="G7" s="921"/>
      <c r="H7" s="921"/>
      <c r="I7" s="921"/>
      <c r="J7" s="921"/>
      <c r="K7" s="921"/>
      <c r="L7" s="921"/>
      <c r="M7" s="921"/>
      <c r="N7" s="921"/>
      <c r="O7" s="921"/>
      <c r="P7" s="45" t="s">
        <v>431</v>
      </c>
    </row>
    <row r="8" spans="1:16" ht="23.45" customHeight="1" x14ac:dyDescent="0.25">
      <c r="A8" s="883" t="s">
        <v>5</v>
      </c>
      <c r="B8" s="883"/>
      <c r="C8" s="883"/>
      <c r="D8" s="884"/>
      <c r="E8" s="880"/>
      <c r="F8" s="880"/>
      <c r="G8" s="880"/>
      <c r="H8" s="880"/>
      <c r="I8" s="880"/>
      <c r="J8" s="880"/>
      <c r="K8" s="880"/>
      <c r="L8" s="880"/>
      <c r="M8" s="880"/>
      <c r="N8" s="880"/>
      <c r="O8" s="881"/>
      <c r="P8" s="262"/>
    </row>
    <row r="10" spans="1:16" x14ac:dyDescent="0.25">
      <c r="A10" s="884" t="s">
        <v>6</v>
      </c>
      <c r="B10" s="880"/>
      <c r="C10" s="880"/>
      <c r="D10" s="880"/>
      <c r="E10" s="880"/>
      <c r="F10" s="880"/>
      <c r="G10" s="880"/>
      <c r="H10" s="880"/>
      <c r="I10" s="880"/>
      <c r="J10" s="880"/>
      <c r="K10" s="880"/>
      <c r="L10" s="880"/>
      <c r="M10" s="880"/>
      <c r="N10" s="880"/>
      <c r="O10" s="880"/>
      <c r="P10" s="881"/>
    </row>
    <row r="11" spans="1:16" x14ac:dyDescent="0.25">
      <c r="A11" s="263"/>
      <c r="B11" s="263"/>
      <c r="C11" s="263"/>
      <c r="D11" s="263"/>
      <c r="E11" s="263"/>
      <c r="F11" s="263"/>
      <c r="G11" s="263"/>
      <c r="H11" s="263"/>
      <c r="I11" s="263"/>
      <c r="J11" s="263"/>
      <c r="K11" s="263"/>
      <c r="L11" s="263"/>
      <c r="M11" s="263"/>
      <c r="N11" s="263"/>
      <c r="O11" s="263"/>
      <c r="P11" s="263"/>
    </row>
    <row r="12" spans="1:16" ht="21.6" customHeight="1" x14ac:dyDescent="0.25">
      <c r="A12" s="854" t="s">
        <v>7</v>
      </c>
      <c r="B12" s="855"/>
      <c r="C12" s="855"/>
      <c r="D12" s="856"/>
      <c r="E12" s="820" t="s">
        <v>2</v>
      </c>
      <c r="F12" s="822"/>
      <c r="G12" s="841">
        <v>2015</v>
      </c>
      <c r="H12" s="841"/>
      <c r="I12" s="262">
        <v>2016</v>
      </c>
      <c r="J12" s="262">
        <v>2017</v>
      </c>
      <c r="K12" s="860">
        <v>2018</v>
      </c>
      <c r="L12" s="860"/>
      <c r="M12" s="860">
        <v>2019</v>
      </c>
      <c r="N12" s="860"/>
      <c r="O12" s="860">
        <v>2020</v>
      </c>
      <c r="P12" s="860"/>
    </row>
    <row r="13" spans="1:16" ht="31.5" x14ac:dyDescent="0.25">
      <c r="A13" s="857"/>
      <c r="B13" s="858"/>
      <c r="C13" s="858"/>
      <c r="D13" s="859"/>
      <c r="E13" s="262" t="s">
        <v>8</v>
      </c>
      <c r="F13" s="272" t="s">
        <v>9</v>
      </c>
      <c r="G13" s="820" t="s">
        <v>10</v>
      </c>
      <c r="H13" s="822"/>
      <c r="I13" s="262" t="s">
        <v>10</v>
      </c>
      <c r="J13" s="262" t="s">
        <v>11</v>
      </c>
      <c r="K13" s="820" t="s">
        <v>12</v>
      </c>
      <c r="L13" s="822"/>
      <c r="M13" s="820" t="s">
        <v>13</v>
      </c>
      <c r="N13" s="822"/>
      <c r="O13" s="820" t="s">
        <v>13</v>
      </c>
      <c r="P13" s="822"/>
    </row>
    <row r="14" spans="1:16" ht="23.45" customHeight="1" x14ac:dyDescent="0.25">
      <c r="A14" s="839" t="s">
        <v>14</v>
      </c>
      <c r="B14" s="839"/>
      <c r="C14" s="839"/>
      <c r="D14" s="839"/>
      <c r="E14" s="45" t="s">
        <v>110</v>
      </c>
      <c r="F14" s="262"/>
      <c r="G14" s="835" t="s">
        <v>15</v>
      </c>
      <c r="H14" s="836"/>
      <c r="I14" s="267"/>
      <c r="J14" s="267">
        <v>78867.399999999994</v>
      </c>
      <c r="K14" s="835"/>
      <c r="L14" s="836"/>
      <c r="M14" s="835">
        <f>M15+M16+M17</f>
        <v>467400</v>
      </c>
      <c r="N14" s="836"/>
      <c r="O14" s="835">
        <f>O15+O16+O17</f>
        <v>467400</v>
      </c>
      <c r="P14" s="836"/>
    </row>
    <row r="15" spans="1:16" ht="23.45" customHeight="1" x14ac:dyDescent="0.25">
      <c r="A15" s="884" t="s">
        <v>171</v>
      </c>
      <c r="B15" s="880"/>
      <c r="C15" s="880"/>
      <c r="D15" s="881"/>
      <c r="E15" s="262"/>
      <c r="F15" s="262">
        <v>28</v>
      </c>
      <c r="G15" s="820" t="s">
        <v>15</v>
      </c>
      <c r="H15" s="822"/>
      <c r="I15" s="262"/>
      <c r="J15" s="262">
        <v>78867.399999999994</v>
      </c>
      <c r="K15" s="820"/>
      <c r="L15" s="822"/>
      <c r="M15" s="820">
        <v>467400</v>
      </c>
      <c r="N15" s="822"/>
      <c r="O15" s="820">
        <v>467400</v>
      </c>
      <c r="P15" s="822"/>
    </row>
    <row r="16" spans="1:16" ht="23.45" customHeight="1" x14ac:dyDescent="0.25">
      <c r="A16" s="883"/>
      <c r="B16" s="883"/>
      <c r="C16" s="883"/>
      <c r="D16" s="883"/>
      <c r="E16" s="262"/>
      <c r="F16" s="262"/>
      <c r="G16" s="841" t="s">
        <v>15</v>
      </c>
      <c r="H16" s="841"/>
      <c r="I16" s="262"/>
      <c r="J16" s="262"/>
      <c r="K16" s="841"/>
      <c r="L16" s="841"/>
      <c r="M16" s="841"/>
      <c r="N16" s="841"/>
      <c r="O16" s="841"/>
      <c r="P16" s="841"/>
    </row>
    <row r="17" spans="1:16" ht="31.9" customHeight="1" x14ac:dyDescent="0.25">
      <c r="A17" s="910"/>
      <c r="B17" s="924"/>
      <c r="C17" s="924"/>
      <c r="D17" s="911"/>
      <c r="E17" s="262"/>
      <c r="F17" s="262"/>
      <c r="G17" s="841" t="s">
        <v>15</v>
      </c>
      <c r="H17" s="841"/>
      <c r="I17" s="262"/>
      <c r="J17" s="262"/>
      <c r="K17" s="841"/>
      <c r="L17" s="841"/>
      <c r="M17" s="841"/>
      <c r="N17" s="841"/>
      <c r="O17" s="841"/>
      <c r="P17" s="841"/>
    </row>
    <row r="18" spans="1:16" ht="14.45" customHeight="1" x14ac:dyDescent="0.25"/>
    <row r="19" spans="1:16" ht="22.5" customHeight="1" x14ac:dyDescent="0.25">
      <c r="A19" s="854" t="s">
        <v>7</v>
      </c>
      <c r="B19" s="856"/>
      <c r="C19" s="860" t="s">
        <v>2</v>
      </c>
      <c r="D19" s="860"/>
      <c r="E19" s="860"/>
      <c r="F19" s="860"/>
      <c r="G19" s="841">
        <v>2015</v>
      </c>
      <c r="H19" s="841"/>
      <c r="I19" s="262">
        <v>2016</v>
      </c>
      <c r="J19" s="262">
        <v>2017</v>
      </c>
      <c r="K19" s="860">
        <v>2018</v>
      </c>
      <c r="L19" s="860"/>
      <c r="M19" s="860">
        <v>2019</v>
      </c>
      <c r="N19" s="860"/>
      <c r="O19" s="860">
        <v>2020</v>
      </c>
      <c r="P19" s="860"/>
    </row>
    <row r="20" spans="1:16" ht="35.450000000000003" customHeight="1" x14ac:dyDescent="0.25">
      <c r="A20" s="857"/>
      <c r="B20" s="859"/>
      <c r="C20" s="262" t="s">
        <v>16</v>
      </c>
      <c r="D20" s="262" t="s">
        <v>17</v>
      </c>
      <c r="E20" s="262" t="s">
        <v>8</v>
      </c>
      <c r="F20" s="272" t="s">
        <v>9</v>
      </c>
      <c r="G20" s="820" t="s">
        <v>10</v>
      </c>
      <c r="H20" s="822"/>
      <c r="I20" s="262" t="s">
        <v>10</v>
      </c>
      <c r="J20" s="262" t="s">
        <v>11</v>
      </c>
      <c r="K20" s="820" t="s">
        <v>12</v>
      </c>
      <c r="L20" s="822"/>
      <c r="M20" s="820" t="s">
        <v>13</v>
      </c>
      <c r="N20" s="822"/>
      <c r="O20" s="820" t="s">
        <v>13</v>
      </c>
      <c r="P20" s="822"/>
    </row>
    <row r="21" spans="1:16" ht="34.5" customHeight="1" x14ac:dyDescent="0.25">
      <c r="A21" s="823" t="s">
        <v>18</v>
      </c>
      <c r="B21" s="825"/>
      <c r="C21" s="8"/>
      <c r="D21" s="8"/>
      <c r="E21" s="8"/>
      <c r="F21" s="8"/>
      <c r="G21" s="844" t="s">
        <v>15</v>
      </c>
      <c r="H21" s="844"/>
      <c r="I21" s="267"/>
      <c r="J21" s="70">
        <v>78867.399999999994</v>
      </c>
      <c r="K21" s="1323"/>
      <c r="L21" s="1324"/>
      <c r="M21" s="1323">
        <v>467400</v>
      </c>
      <c r="N21" s="1324"/>
      <c r="O21" s="1323">
        <v>467400</v>
      </c>
      <c r="P21" s="1324"/>
    </row>
    <row r="22" spans="1:16" ht="32.450000000000003" customHeight="1" x14ac:dyDescent="0.25">
      <c r="A22" s="910" t="s">
        <v>155</v>
      </c>
      <c r="B22" s="911"/>
      <c r="C22" s="9"/>
      <c r="D22" s="8"/>
      <c r="E22" s="8"/>
      <c r="F22" s="8"/>
      <c r="G22" s="841" t="s">
        <v>15</v>
      </c>
      <c r="H22" s="841"/>
      <c r="I22" s="262"/>
      <c r="J22" s="8"/>
      <c r="K22" s="860"/>
      <c r="L22" s="860"/>
      <c r="M22" s="860"/>
      <c r="N22" s="860"/>
      <c r="O22" s="860"/>
      <c r="P22" s="860"/>
    </row>
    <row r="23" spans="1:16" ht="18.600000000000001" customHeight="1" x14ac:dyDescent="0.25">
      <c r="A23" s="860"/>
      <c r="B23" s="860"/>
      <c r="C23" s="8"/>
      <c r="D23" s="8"/>
      <c r="E23" s="8"/>
      <c r="F23" s="8"/>
      <c r="G23" s="841" t="s">
        <v>15</v>
      </c>
      <c r="H23" s="841"/>
      <c r="I23" s="262"/>
      <c r="J23" s="8"/>
      <c r="K23" s="860"/>
      <c r="L23" s="860"/>
      <c r="M23" s="860"/>
      <c r="N23" s="860"/>
      <c r="O23" s="860"/>
      <c r="P23" s="860"/>
    </row>
    <row r="24" spans="1:16" ht="32.450000000000003" customHeight="1" x14ac:dyDescent="0.25">
      <c r="A24" s="910" t="s">
        <v>156</v>
      </c>
      <c r="B24" s="911"/>
      <c r="C24" s="270">
        <v>2</v>
      </c>
      <c r="D24" s="8">
        <v>2</v>
      </c>
      <c r="E24" s="153" t="s">
        <v>110</v>
      </c>
      <c r="F24" s="8"/>
      <c r="G24" s="841" t="s">
        <v>15</v>
      </c>
      <c r="H24" s="841"/>
      <c r="I24" s="262"/>
      <c r="J24" s="70">
        <v>78867.399999999994</v>
      </c>
      <c r="K24" s="1323"/>
      <c r="L24" s="1324"/>
      <c r="M24" s="1323">
        <v>467400</v>
      </c>
      <c r="N24" s="1324"/>
      <c r="O24" s="1323">
        <v>467400</v>
      </c>
      <c r="P24" s="1324"/>
    </row>
    <row r="25" spans="1:16" ht="69.599999999999994" customHeight="1" x14ac:dyDescent="0.25">
      <c r="A25" s="1288" t="s">
        <v>130</v>
      </c>
      <c r="B25" s="1289"/>
      <c r="C25" s="270"/>
      <c r="D25" s="8"/>
      <c r="E25" s="153"/>
      <c r="F25" s="8">
        <v>13</v>
      </c>
      <c r="G25" s="259"/>
      <c r="H25" s="260"/>
      <c r="I25" s="262"/>
      <c r="J25" s="70"/>
      <c r="K25" s="283"/>
      <c r="L25" s="284"/>
      <c r="M25" s="1290">
        <v>467400</v>
      </c>
      <c r="N25" s="1291"/>
      <c r="O25" s="1290">
        <v>467400</v>
      </c>
      <c r="P25" s="1291"/>
    </row>
    <row r="26" spans="1:16" ht="58.15" customHeight="1" x14ac:dyDescent="0.25">
      <c r="A26" s="1292" t="s">
        <v>131</v>
      </c>
      <c r="B26" s="1293"/>
      <c r="C26" s="202"/>
      <c r="D26" s="8"/>
      <c r="E26" s="8"/>
      <c r="F26" s="8">
        <v>59</v>
      </c>
      <c r="G26" s="820" t="s">
        <v>15</v>
      </c>
      <c r="H26" s="822"/>
      <c r="I26" s="270">
        <v>22878.400000000001</v>
      </c>
      <c r="J26" s="8">
        <v>194640.6</v>
      </c>
      <c r="K26" s="826">
        <v>406030</v>
      </c>
      <c r="L26" s="828"/>
      <c r="M26" s="826">
        <v>274529.59999999998</v>
      </c>
      <c r="N26" s="828"/>
      <c r="O26" s="826">
        <v>116000</v>
      </c>
      <c r="P26" s="828"/>
    </row>
    <row r="27" spans="1:16" ht="40.15" customHeight="1" x14ac:dyDescent="0.25">
      <c r="A27" s="912" t="s">
        <v>316</v>
      </c>
      <c r="B27" s="913"/>
      <c r="C27" s="202"/>
      <c r="D27" s="8"/>
      <c r="E27" s="8"/>
      <c r="F27" s="8">
        <v>47</v>
      </c>
      <c r="G27" s="820" t="s">
        <v>15</v>
      </c>
      <c r="H27" s="822"/>
      <c r="I27" s="270">
        <v>-228784</v>
      </c>
      <c r="J27" s="8">
        <v>-194640.6</v>
      </c>
      <c r="K27" s="826">
        <v>-406030</v>
      </c>
      <c r="L27" s="828"/>
      <c r="M27" s="826">
        <v>-274529.59999999998</v>
      </c>
      <c r="N27" s="828"/>
      <c r="O27" s="826">
        <v>-116000</v>
      </c>
      <c r="P27" s="828"/>
    </row>
    <row r="28" spans="1:16" ht="16.899999999999999" customHeight="1" x14ac:dyDescent="0.25">
      <c r="A28" s="912" t="s">
        <v>449</v>
      </c>
      <c r="B28" s="913"/>
      <c r="C28" s="202"/>
      <c r="D28" s="8"/>
      <c r="E28" s="8"/>
      <c r="F28" s="8">
        <v>42</v>
      </c>
      <c r="G28" s="820"/>
      <c r="H28" s="822"/>
      <c r="I28" s="262">
        <v>-3530.4</v>
      </c>
      <c r="J28" s="8"/>
      <c r="K28" s="265"/>
      <c r="L28" s="266"/>
      <c r="M28" s="265"/>
      <c r="N28" s="266"/>
      <c r="O28" s="265"/>
      <c r="P28" s="266"/>
    </row>
    <row r="29" spans="1:16" ht="19.899999999999999" customHeight="1" x14ac:dyDescent="0.25">
      <c r="A29" s="910" t="s">
        <v>133</v>
      </c>
      <c r="B29" s="911"/>
      <c r="C29" s="202"/>
      <c r="D29" s="8"/>
      <c r="E29" s="8"/>
      <c r="F29" s="8">
        <v>91</v>
      </c>
      <c r="G29" s="820"/>
      <c r="H29" s="822"/>
      <c r="I29" s="262">
        <v>128867.4</v>
      </c>
      <c r="J29" s="8">
        <v>125337</v>
      </c>
      <c r="K29" s="826">
        <v>46469.599999999999</v>
      </c>
      <c r="L29" s="828"/>
      <c r="M29" s="826">
        <v>46469.599999999999</v>
      </c>
      <c r="N29" s="828"/>
      <c r="O29" s="826">
        <v>46469.599999999999</v>
      </c>
      <c r="P29" s="828"/>
    </row>
    <row r="30" spans="1:16" ht="16.899999999999999" customHeight="1" x14ac:dyDescent="0.25">
      <c r="A30" s="1266" t="s">
        <v>134</v>
      </c>
      <c r="B30" s="908"/>
      <c r="C30" s="202"/>
      <c r="D30" s="8"/>
      <c r="E30" s="8"/>
      <c r="F30" s="8">
        <v>93</v>
      </c>
      <c r="G30" s="820"/>
      <c r="H30" s="822"/>
      <c r="I30" s="262">
        <v>-125337</v>
      </c>
      <c r="J30" s="8">
        <v>-46469.599999999999</v>
      </c>
      <c r="K30" s="826">
        <v>-46469.599999999999</v>
      </c>
      <c r="L30" s="828"/>
      <c r="M30" s="826">
        <v>-46469.599999999999</v>
      </c>
      <c r="N30" s="828"/>
      <c r="O30" s="826">
        <v>-46469.599999999999</v>
      </c>
      <c r="P30" s="828"/>
    </row>
    <row r="31" spans="1:16" ht="35.25" customHeight="1" x14ac:dyDescent="0.25">
      <c r="A31" s="910" t="s">
        <v>21</v>
      </c>
      <c r="B31" s="911"/>
      <c r="C31" s="270"/>
      <c r="D31" s="8"/>
      <c r="E31" s="8"/>
      <c r="F31" s="8"/>
      <c r="G31" s="820" t="s">
        <v>15</v>
      </c>
      <c r="H31" s="822"/>
      <c r="I31" s="262" t="s">
        <v>15</v>
      </c>
      <c r="J31" s="13"/>
      <c r="K31" s="888"/>
      <c r="L31" s="889"/>
      <c r="M31" s="888"/>
      <c r="N31" s="889"/>
      <c r="O31" s="888"/>
      <c r="P31" s="889"/>
    </row>
    <row r="32" spans="1:16" ht="20.45" customHeight="1" x14ac:dyDescent="0.25">
      <c r="A32" s="826"/>
      <c r="B32" s="828"/>
      <c r="C32" s="8"/>
      <c r="D32" s="8"/>
      <c r="E32" s="8"/>
      <c r="F32" s="8"/>
      <c r="G32" s="820" t="s">
        <v>15</v>
      </c>
      <c r="H32" s="822"/>
      <c r="I32" s="262" t="s">
        <v>15</v>
      </c>
      <c r="J32" s="8"/>
      <c r="K32" s="826"/>
      <c r="L32" s="828"/>
      <c r="M32" s="826"/>
      <c r="N32" s="828"/>
      <c r="O32" s="826"/>
      <c r="P32" s="828"/>
    </row>
    <row r="33" spans="1:16" ht="14.45" customHeight="1" x14ac:dyDescent="0.25"/>
    <row r="34" spans="1:16" ht="21" customHeight="1" x14ac:dyDescent="0.25">
      <c r="A34" s="906" t="s">
        <v>22</v>
      </c>
      <c r="B34" s="907"/>
      <c r="C34" s="907"/>
      <c r="D34" s="907"/>
      <c r="E34" s="907"/>
      <c r="F34" s="907"/>
      <c r="G34" s="907"/>
      <c r="H34" s="907"/>
      <c r="I34" s="907"/>
      <c r="J34" s="907"/>
      <c r="K34" s="907"/>
      <c r="L34" s="907"/>
      <c r="M34" s="907"/>
      <c r="N34" s="907"/>
      <c r="O34" s="907"/>
      <c r="P34" s="908"/>
    </row>
    <row r="35" spans="1:16" ht="25.15" customHeight="1" x14ac:dyDescent="0.25">
      <c r="A35" s="841" t="s">
        <v>7</v>
      </c>
      <c r="B35" s="841"/>
      <c r="C35" s="841"/>
      <c r="D35" s="841" t="s">
        <v>2</v>
      </c>
      <c r="E35" s="841"/>
      <c r="F35" s="841"/>
      <c r="G35" s="841" t="s">
        <v>433</v>
      </c>
      <c r="H35" s="841"/>
      <c r="I35" s="841"/>
      <c r="J35" s="841"/>
      <c r="K35" s="841" t="s">
        <v>306</v>
      </c>
      <c r="L35" s="841"/>
      <c r="M35" s="841"/>
      <c r="N35" s="841" t="s">
        <v>434</v>
      </c>
      <c r="O35" s="841"/>
      <c r="P35" s="841"/>
    </row>
    <row r="36" spans="1:16" ht="64.150000000000006" customHeight="1" x14ac:dyDescent="0.25">
      <c r="A36" s="841"/>
      <c r="B36" s="841"/>
      <c r="C36" s="841"/>
      <c r="D36" s="262" t="s">
        <v>8</v>
      </c>
      <c r="E36" s="871" t="s">
        <v>23</v>
      </c>
      <c r="F36" s="871"/>
      <c r="G36" s="909" t="s">
        <v>24</v>
      </c>
      <c r="H36" s="909"/>
      <c r="I36" s="277" t="s">
        <v>25</v>
      </c>
      <c r="J36" s="277" t="s">
        <v>26</v>
      </c>
      <c r="K36" s="277" t="s">
        <v>24</v>
      </c>
      <c r="L36" s="277" t="s">
        <v>25</v>
      </c>
      <c r="M36" s="277" t="s">
        <v>26</v>
      </c>
      <c r="N36" s="277" t="s">
        <v>24</v>
      </c>
      <c r="O36" s="277" t="s">
        <v>25</v>
      </c>
      <c r="P36" s="277" t="s">
        <v>26</v>
      </c>
    </row>
    <row r="37" spans="1:16" ht="20.45" customHeight="1" x14ac:dyDescent="0.25">
      <c r="A37" s="883" t="s">
        <v>27</v>
      </c>
      <c r="B37" s="883"/>
      <c r="C37" s="883"/>
      <c r="D37" s="262"/>
      <c r="E37" s="841"/>
      <c r="F37" s="841"/>
      <c r="G37" s="844"/>
      <c r="H37" s="844"/>
      <c r="I37" s="261"/>
      <c r="J37" s="261"/>
      <c r="K37" s="267">
        <v>467400</v>
      </c>
      <c r="L37" s="267"/>
      <c r="M37" s="261"/>
      <c r="N37" s="267">
        <v>467400</v>
      </c>
      <c r="O37" s="261"/>
      <c r="P37" s="267"/>
    </row>
    <row r="38" spans="1:16" s="12" customFormat="1" ht="20.45" customHeight="1" x14ac:dyDescent="0.25">
      <c r="A38" s="898" t="s">
        <v>132</v>
      </c>
      <c r="B38" s="898"/>
      <c r="C38" s="898"/>
      <c r="D38" s="275" t="s">
        <v>28</v>
      </c>
      <c r="E38" s="899"/>
      <c r="F38" s="899"/>
      <c r="G38" s="899"/>
      <c r="H38" s="899"/>
      <c r="I38" s="275"/>
      <c r="J38" s="276"/>
      <c r="K38" s="275">
        <v>467400</v>
      </c>
      <c r="L38" s="275"/>
      <c r="M38" s="275"/>
      <c r="N38" s="275">
        <v>467400</v>
      </c>
      <c r="O38" s="275"/>
      <c r="P38" s="275"/>
    </row>
    <row r="39" spans="1:16" s="12" customFormat="1" ht="20.45" customHeight="1" x14ac:dyDescent="0.25">
      <c r="A39" s="900" t="s">
        <v>29</v>
      </c>
      <c r="B39" s="901"/>
      <c r="C39" s="902"/>
      <c r="D39" s="275" t="s">
        <v>30</v>
      </c>
      <c r="E39" s="903"/>
      <c r="F39" s="904"/>
      <c r="G39" s="903"/>
      <c r="H39" s="904"/>
      <c r="I39" s="275"/>
      <c r="J39" s="275"/>
      <c r="K39" s="275"/>
      <c r="L39" s="275"/>
      <c r="M39" s="275"/>
      <c r="N39" s="275"/>
      <c r="O39" s="275"/>
      <c r="P39" s="275"/>
    </row>
    <row r="40" spans="1:16" s="12" customFormat="1" ht="20.45" customHeight="1" x14ac:dyDescent="0.25">
      <c r="A40" s="903"/>
      <c r="B40" s="905"/>
      <c r="C40" s="904"/>
      <c r="D40" s="275"/>
      <c r="E40" s="903"/>
      <c r="F40" s="904"/>
      <c r="G40" s="903"/>
      <c r="H40" s="904"/>
      <c r="I40" s="275"/>
      <c r="J40" s="275"/>
      <c r="K40" s="275"/>
      <c r="L40" s="275"/>
      <c r="M40" s="275"/>
      <c r="N40" s="275"/>
      <c r="O40" s="275"/>
      <c r="P40" s="275"/>
    </row>
    <row r="41" spans="1:16" ht="20.45" customHeight="1" x14ac:dyDescent="0.25">
      <c r="A41" s="883"/>
      <c r="B41" s="883"/>
      <c r="C41" s="883"/>
      <c r="D41" s="262"/>
      <c r="E41" s="841"/>
      <c r="F41" s="841"/>
      <c r="G41" s="841"/>
      <c r="H41" s="841"/>
      <c r="I41" s="262"/>
      <c r="J41" s="262"/>
      <c r="K41" s="262"/>
      <c r="L41" s="262"/>
      <c r="M41" s="262"/>
      <c r="N41" s="262"/>
      <c r="O41" s="262"/>
      <c r="P41" s="262"/>
    </row>
    <row r="42" spans="1:16" ht="20.45" customHeight="1" x14ac:dyDescent="0.25">
      <c r="A42" s="883" t="s">
        <v>27</v>
      </c>
      <c r="B42" s="883"/>
      <c r="C42" s="883"/>
      <c r="D42" s="262"/>
      <c r="E42" s="841"/>
      <c r="F42" s="841"/>
      <c r="G42" s="844"/>
      <c r="H42" s="844"/>
      <c r="I42" s="261"/>
      <c r="J42" s="267"/>
      <c r="K42" s="261">
        <v>467400</v>
      </c>
      <c r="L42" s="267"/>
      <c r="M42" s="261"/>
      <c r="N42" s="267">
        <v>467400</v>
      </c>
      <c r="O42" s="261"/>
      <c r="P42" s="267"/>
    </row>
    <row r="43" spans="1:16" s="12" customFormat="1" ht="20.45" customHeight="1" x14ac:dyDescent="0.25">
      <c r="A43" s="898" t="s">
        <v>31</v>
      </c>
      <c r="B43" s="898"/>
      <c r="C43" s="898"/>
      <c r="D43" s="65" t="s">
        <v>110</v>
      </c>
      <c r="E43" s="899"/>
      <c r="F43" s="899"/>
      <c r="G43" s="899"/>
      <c r="H43" s="899"/>
      <c r="I43" s="275"/>
      <c r="J43" s="275"/>
      <c r="K43" s="275">
        <v>467400</v>
      </c>
      <c r="L43" s="275"/>
      <c r="M43" s="275"/>
      <c r="N43" s="275">
        <v>467400</v>
      </c>
      <c r="O43" s="275"/>
      <c r="P43" s="275"/>
    </row>
    <row r="44" spans="1:16" s="12" customFormat="1" ht="20.45" customHeight="1" x14ac:dyDescent="0.25">
      <c r="A44" s="898" t="s">
        <v>32</v>
      </c>
      <c r="B44" s="898"/>
      <c r="C44" s="898"/>
      <c r="D44" s="65" t="s">
        <v>110</v>
      </c>
      <c r="E44" s="899"/>
      <c r="F44" s="899"/>
      <c r="G44" s="899"/>
      <c r="H44" s="899"/>
      <c r="I44" s="275"/>
      <c r="J44" s="275"/>
      <c r="K44" s="275"/>
      <c r="L44" s="275"/>
      <c r="M44" s="275"/>
      <c r="N44" s="275"/>
      <c r="O44" s="275"/>
      <c r="P44" s="275"/>
    </row>
    <row r="45" spans="1:16" ht="20.45" customHeight="1" x14ac:dyDescent="0.25">
      <c r="A45" s="883"/>
      <c r="B45" s="883"/>
      <c r="C45" s="883"/>
      <c r="D45" s="8"/>
      <c r="E45" s="841"/>
      <c r="F45" s="841"/>
      <c r="G45" s="841"/>
      <c r="H45" s="841"/>
      <c r="I45" s="262"/>
      <c r="J45" s="262"/>
      <c r="K45" s="262"/>
      <c r="L45" s="262"/>
      <c r="M45" s="262"/>
      <c r="N45" s="262"/>
      <c r="O45" s="262"/>
      <c r="P45" s="262"/>
    </row>
    <row r="46" spans="1:16" ht="19.149999999999999" customHeight="1" x14ac:dyDescent="0.25"/>
    <row r="47" spans="1:16" x14ac:dyDescent="0.25">
      <c r="A47" s="839" t="s">
        <v>33</v>
      </c>
      <c r="B47" s="839"/>
      <c r="C47" s="839"/>
      <c r="D47" s="839"/>
      <c r="E47" s="839"/>
      <c r="F47" s="839"/>
      <c r="G47" s="839"/>
      <c r="H47" s="839"/>
      <c r="I47" s="839"/>
      <c r="J47" s="839"/>
      <c r="K47" s="839"/>
      <c r="L47" s="839"/>
      <c r="M47" s="839"/>
      <c r="N47" s="839"/>
      <c r="O47" s="839"/>
      <c r="P47" s="839"/>
    </row>
    <row r="48" spans="1:16" x14ac:dyDescent="0.25">
      <c r="A48" s="841" t="s">
        <v>7</v>
      </c>
      <c r="B48" s="841"/>
      <c r="C48" s="841" t="s">
        <v>2</v>
      </c>
      <c r="D48" s="841"/>
      <c r="E48" s="841"/>
      <c r="F48" s="841"/>
      <c r="G48" s="841"/>
      <c r="H48" s="841"/>
      <c r="I48" s="854" t="s">
        <v>34</v>
      </c>
      <c r="J48" s="856"/>
      <c r="K48" s="262">
        <v>2015</v>
      </c>
      <c r="L48" s="262">
        <v>2016</v>
      </c>
      <c r="M48" s="262">
        <v>2017</v>
      </c>
      <c r="N48" s="262">
        <v>2018</v>
      </c>
      <c r="O48" s="262">
        <v>2019</v>
      </c>
      <c r="P48" s="262">
        <v>2020</v>
      </c>
    </row>
    <row r="49" spans="1:16" ht="51.6" customHeight="1" x14ac:dyDescent="0.25">
      <c r="A49" s="841"/>
      <c r="B49" s="841"/>
      <c r="C49" s="272" t="s">
        <v>35</v>
      </c>
      <c r="D49" s="272" t="s">
        <v>36</v>
      </c>
      <c r="E49" s="272" t="s">
        <v>37</v>
      </c>
      <c r="F49" s="272" t="s">
        <v>38</v>
      </c>
      <c r="G49" s="272" t="s">
        <v>39</v>
      </c>
      <c r="H49" s="272" t="s">
        <v>40</v>
      </c>
      <c r="I49" s="857"/>
      <c r="J49" s="859"/>
      <c r="K49" s="277" t="s">
        <v>10</v>
      </c>
      <c r="L49" s="277" t="s">
        <v>10</v>
      </c>
      <c r="M49" s="277" t="s">
        <v>11</v>
      </c>
      <c r="N49" s="277" t="s">
        <v>13</v>
      </c>
      <c r="O49" s="277" t="s">
        <v>13</v>
      </c>
      <c r="P49" s="277" t="s">
        <v>13</v>
      </c>
    </row>
    <row r="50" spans="1:16" x14ac:dyDescent="0.25">
      <c r="A50" s="851" t="s">
        <v>27</v>
      </c>
      <c r="B50" s="853"/>
      <c r="C50" s="13"/>
      <c r="D50" s="13"/>
      <c r="E50" s="13"/>
      <c r="F50" s="13"/>
      <c r="G50" s="13"/>
      <c r="H50" s="13"/>
      <c r="I50" s="888"/>
      <c r="J50" s="889"/>
      <c r="K50" s="267" t="s">
        <v>15</v>
      </c>
      <c r="L50" s="267"/>
      <c r="M50" s="74">
        <v>78867.399999999994</v>
      </c>
      <c r="N50" s="13"/>
      <c r="O50" s="13">
        <v>467400</v>
      </c>
      <c r="P50" s="13">
        <v>467400</v>
      </c>
    </row>
    <row r="51" spans="1:16" ht="67.150000000000006" customHeight="1" x14ac:dyDescent="0.25">
      <c r="A51" s="1288" t="s">
        <v>130</v>
      </c>
      <c r="B51" s="1289"/>
      <c r="C51" s="13">
        <v>298</v>
      </c>
      <c r="D51" s="13">
        <v>2</v>
      </c>
      <c r="E51" s="8"/>
      <c r="F51" s="200" t="s">
        <v>163</v>
      </c>
      <c r="G51" s="13"/>
      <c r="H51" s="8">
        <v>132221</v>
      </c>
      <c r="I51" s="273"/>
      <c r="J51" s="274"/>
      <c r="K51" s="267"/>
      <c r="L51" s="267"/>
      <c r="M51" s="13"/>
      <c r="N51" s="13"/>
      <c r="O51" s="8">
        <v>467400</v>
      </c>
      <c r="P51" s="8">
        <v>467400</v>
      </c>
    </row>
    <row r="52" spans="1:16" ht="58.15" customHeight="1" x14ac:dyDescent="0.25">
      <c r="A52" s="1292" t="s">
        <v>131</v>
      </c>
      <c r="B52" s="1293"/>
      <c r="C52" s="13"/>
      <c r="D52" s="13"/>
      <c r="E52" s="8">
        <v>2051</v>
      </c>
      <c r="F52" s="13"/>
      <c r="G52" s="13"/>
      <c r="H52" s="8">
        <v>595410</v>
      </c>
      <c r="I52" s="273"/>
      <c r="J52" s="274"/>
      <c r="K52" s="267"/>
      <c r="L52" s="267"/>
      <c r="M52" s="17">
        <v>74800.399999999994</v>
      </c>
      <c r="N52" s="25">
        <v>193905</v>
      </c>
      <c r="O52" s="8"/>
      <c r="P52" s="8"/>
    </row>
    <row r="53" spans="1:16" ht="19.149999999999999" customHeight="1" x14ac:dyDescent="0.25">
      <c r="A53" s="1319"/>
      <c r="B53" s="1320"/>
      <c r="C53" s="13"/>
      <c r="D53" s="13"/>
      <c r="E53" s="8">
        <v>2053</v>
      </c>
      <c r="F53" s="13"/>
      <c r="G53" s="13"/>
      <c r="H53" s="8">
        <v>595410</v>
      </c>
      <c r="I53" s="273"/>
      <c r="J53" s="274"/>
      <c r="K53" s="267"/>
      <c r="L53" s="262">
        <v>22878.400000000001</v>
      </c>
      <c r="M53" s="17">
        <v>119840.2</v>
      </c>
      <c r="N53" s="25">
        <v>212125</v>
      </c>
      <c r="O53" s="8"/>
      <c r="P53" s="8"/>
    </row>
    <row r="54" spans="1:16" ht="19.149999999999999" customHeight="1" x14ac:dyDescent="0.25">
      <c r="A54" s="1319"/>
      <c r="B54" s="1320"/>
      <c r="C54" s="13"/>
      <c r="D54" s="13"/>
      <c r="E54" s="8"/>
      <c r="F54" s="13"/>
      <c r="G54" s="13"/>
      <c r="H54" s="8">
        <v>595410</v>
      </c>
      <c r="I54" s="273"/>
      <c r="J54" s="274"/>
      <c r="K54" s="267"/>
      <c r="L54" s="262"/>
      <c r="M54" s="17"/>
      <c r="N54" s="25"/>
      <c r="O54" s="8">
        <v>28000</v>
      </c>
      <c r="P54" s="8">
        <v>116000</v>
      </c>
    </row>
    <row r="55" spans="1:16" ht="40.9" customHeight="1" x14ac:dyDescent="0.25">
      <c r="A55" s="912" t="s">
        <v>316</v>
      </c>
      <c r="B55" s="913"/>
      <c r="C55" s="13"/>
      <c r="D55" s="13"/>
      <c r="E55" s="8">
        <v>2051</v>
      </c>
      <c r="F55" s="13"/>
      <c r="G55" s="13"/>
      <c r="H55" s="8">
        <v>471330</v>
      </c>
      <c r="I55" s="273"/>
      <c r="J55" s="274"/>
      <c r="K55" s="267"/>
      <c r="L55" s="270"/>
      <c r="M55" s="17">
        <v>-74800.399999999994</v>
      </c>
      <c r="N55" s="25">
        <v>-193905</v>
      </c>
      <c r="O55" s="8"/>
      <c r="P55" s="8"/>
    </row>
    <row r="56" spans="1:16" ht="21" customHeight="1" x14ac:dyDescent="0.25">
      <c r="A56" s="1321"/>
      <c r="B56" s="1322"/>
      <c r="C56" s="13"/>
      <c r="D56" s="13"/>
      <c r="E56" s="8">
        <v>2053</v>
      </c>
      <c r="F56" s="13"/>
      <c r="G56" s="13"/>
      <c r="H56" s="8">
        <v>471330</v>
      </c>
      <c r="I56" s="273"/>
      <c r="J56" s="274"/>
      <c r="K56" s="267"/>
      <c r="L56" s="270">
        <v>-22878.400000000001</v>
      </c>
      <c r="M56" s="17">
        <v>-119840.2</v>
      </c>
      <c r="N56" s="25">
        <v>-212125</v>
      </c>
      <c r="O56" s="8"/>
      <c r="P56" s="8"/>
    </row>
    <row r="57" spans="1:16" ht="21" customHeight="1" x14ac:dyDescent="0.25">
      <c r="A57" s="1321"/>
      <c r="B57" s="1322"/>
      <c r="C57" s="13"/>
      <c r="D57" s="13"/>
      <c r="E57" s="8"/>
      <c r="F57" s="13"/>
      <c r="G57" s="13"/>
      <c r="H57" s="8">
        <v>471330</v>
      </c>
      <c r="I57" s="273"/>
      <c r="J57" s="274"/>
      <c r="K57" s="267"/>
      <c r="L57" s="270"/>
      <c r="M57" s="17"/>
      <c r="N57" s="25"/>
      <c r="O57" s="8">
        <v>-28000</v>
      </c>
      <c r="P57" s="8">
        <v>-116000</v>
      </c>
    </row>
    <row r="58" spans="1:16" ht="18.600000000000001" customHeight="1" x14ac:dyDescent="0.25">
      <c r="A58" s="1294" t="s">
        <v>449</v>
      </c>
      <c r="B58" s="1295"/>
      <c r="C58" s="13"/>
      <c r="D58" s="13"/>
      <c r="E58" s="8"/>
      <c r="F58" s="13"/>
      <c r="G58" s="13"/>
      <c r="H58" s="8">
        <v>421000</v>
      </c>
      <c r="I58" s="273"/>
      <c r="J58" s="274"/>
      <c r="K58" s="267"/>
      <c r="L58" s="270">
        <v>-3530.4</v>
      </c>
      <c r="M58" s="17"/>
      <c r="N58" s="25"/>
      <c r="O58" s="8"/>
      <c r="P58" s="8"/>
    </row>
    <row r="59" spans="1:16" ht="16.899999999999999" customHeight="1" x14ac:dyDescent="0.25">
      <c r="A59" s="910" t="s">
        <v>133</v>
      </c>
      <c r="B59" s="911"/>
      <c r="C59" s="13"/>
      <c r="D59" s="13"/>
      <c r="E59" s="8">
        <v>2055</v>
      </c>
      <c r="F59" s="13"/>
      <c r="G59" s="13"/>
      <c r="H59" s="8">
        <v>910000</v>
      </c>
      <c r="I59" s="273"/>
      <c r="J59" s="274"/>
      <c r="K59" s="267"/>
      <c r="L59" s="262">
        <v>128867.4</v>
      </c>
      <c r="M59" s="17">
        <v>125337</v>
      </c>
      <c r="N59" s="25">
        <v>46469.599999999999</v>
      </c>
      <c r="O59" s="13"/>
      <c r="P59" s="13"/>
    </row>
    <row r="60" spans="1:16" ht="16.899999999999999" customHeight="1" x14ac:dyDescent="0.25">
      <c r="A60" s="1266" t="s">
        <v>134</v>
      </c>
      <c r="B60" s="908"/>
      <c r="C60" s="13"/>
      <c r="D60" s="13"/>
      <c r="E60" s="8">
        <v>2055</v>
      </c>
      <c r="F60" s="13"/>
      <c r="G60" s="13"/>
      <c r="H60" s="8">
        <v>930000</v>
      </c>
      <c r="I60" s="273"/>
      <c r="J60" s="274"/>
      <c r="K60" s="267"/>
      <c r="L60" s="262">
        <v>-125337</v>
      </c>
      <c r="M60" s="8">
        <v>-46469.599999999999</v>
      </c>
      <c r="N60" s="8">
        <v>-46469.599999999999</v>
      </c>
      <c r="O60" s="13"/>
      <c r="P60" s="13"/>
    </row>
    <row r="61" spans="1:16" x14ac:dyDescent="0.25">
      <c r="A61" s="900" t="s">
        <v>135</v>
      </c>
      <c r="B61" s="902"/>
      <c r="C61" s="13"/>
      <c r="D61" s="13"/>
      <c r="E61" s="13"/>
      <c r="F61" s="13"/>
      <c r="G61" s="13"/>
      <c r="H61" s="13"/>
      <c r="I61" s="273"/>
      <c r="J61" s="274"/>
      <c r="K61" s="267"/>
      <c r="L61" s="267"/>
      <c r="M61" s="13"/>
      <c r="N61" s="13"/>
      <c r="O61" s="13"/>
      <c r="P61" s="13"/>
    </row>
    <row r="62" spans="1:16" ht="29.45" customHeight="1" x14ac:dyDescent="0.25">
      <c r="A62" s="1233" t="s">
        <v>157</v>
      </c>
      <c r="B62" s="1234"/>
      <c r="C62" s="13">
        <v>298</v>
      </c>
      <c r="D62" s="13">
        <v>2</v>
      </c>
      <c r="E62" s="13"/>
      <c r="F62" s="200" t="s">
        <v>163</v>
      </c>
      <c r="G62" s="13">
        <v>70096</v>
      </c>
      <c r="H62" s="23"/>
      <c r="I62" s="826"/>
      <c r="J62" s="828"/>
      <c r="K62" s="262" t="s">
        <v>15</v>
      </c>
      <c r="L62" s="262"/>
      <c r="M62" s="74">
        <v>78867.399999999994</v>
      </c>
      <c r="N62" s="74"/>
      <c r="O62" s="66"/>
      <c r="P62" s="13"/>
    </row>
    <row r="63" spans="1:16" ht="56.25" customHeight="1" x14ac:dyDescent="0.25">
      <c r="A63" s="1296" t="s">
        <v>131</v>
      </c>
      <c r="B63" s="1297"/>
      <c r="C63" s="8"/>
      <c r="D63" s="8"/>
      <c r="E63" s="8">
        <v>2051</v>
      </c>
      <c r="F63" s="8"/>
      <c r="G63" s="8"/>
      <c r="H63" s="23" t="s">
        <v>158</v>
      </c>
      <c r="I63" s="826" t="s">
        <v>159</v>
      </c>
      <c r="J63" s="828"/>
      <c r="K63" s="262" t="s">
        <v>15</v>
      </c>
      <c r="L63" s="262"/>
      <c r="M63" s="17">
        <v>74800.399999999994</v>
      </c>
      <c r="N63" s="25">
        <v>193905</v>
      </c>
      <c r="O63" s="25" t="s">
        <v>462</v>
      </c>
      <c r="P63" s="88">
        <v>0</v>
      </c>
    </row>
    <row r="64" spans="1:16" ht="16.899999999999999" customHeight="1" x14ac:dyDescent="0.25">
      <c r="A64" s="847"/>
      <c r="B64" s="849"/>
      <c r="C64" s="8"/>
      <c r="D64" s="8"/>
      <c r="E64" s="8">
        <v>2053</v>
      </c>
      <c r="F64" s="8"/>
      <c r="G64" s="8"/>
      <c r="H64" s="8">
        <v>595410</v>
      </c>
      <c r="I64" s="826" t="s">
        <v>160</v>
      </c>
      <c r="J64" s="828"/>
      <c r="K64" s="262" t="s">
        <v>15</v>
      </c>
      <c r="L64" s="262">
        <v>22878.400000000001</v>
      </c>
      <c r="M64" s="17">
        <v>119840.2</v>
      </c>
      <c r="N64" s="25">
        <v>212125</v>
      </c>
      <c r="O64" s="25">
        <v>138776.1</v>
      </c>
      <c r="P64" s="88">
        <v>0</v>
      </c>
    </row>
    <row r="65" spans="1:16" ht="40.15" customHeight="1" x14ac:dyDescent="0.25">
      <c r="A65" s="1296" t="s">
        <v>316</v>
      </c>
      <c r="B65" s="1297"/>
      <c r="C65" s="8"/>
      <c r="D65" s="8"/>
      <c r="E65" s="8">
        <v>2051</v>
      </c>
      <c r="F65" s="8"/>
      <c r="G65" s="8"/>
      <c r="H65" s="8">
        <v>471330</v>
      </c>
      <c r="I65" s="826" t="s">
        <v>159</v>
      </c>
      <c r="J65" s="828"/>
      <c r="K65" s="262"/>
      <c r="L65" s="270"/>
      <c r="M65" s="17">
        <v>-74800.399999999994</v>
      </c>
      <c r="N65" s="25">
        <v>-193905</v>
      </c>
      <c r="O65" s="25">
        <v>-107753.5</v>
      </c>
      <c r="P65" s="88">
        <v>0</v>
      </c>
    </row>
    <row r="66" spans="1:16" ht="20.45" customHeight="1" x14ac:dyDescent="0.25">
      <c r="A66" s="1298"/>
      <c r="B66" s="1299"/>
      <c r="C66" s="8"/>
      <c r="D66" s="8"/>
      <c r="E66" s="8">
        <v>2053</v>
      </c>
      <c r="F66" s="8"/>
      <c r="G66" s="8"/>
      <c r="H66" s="8">
        <v>471330</v>
      </c>
      <c r="I66" s="826" t="s">
        <v>160</v>
      </c>
      <c r="J66" s="828"/>
      <c r="K66" s="262"/>
      <c r="L66" s="270">
        <v>-22878.400000000001</v>
      </c>
      <c r="M66" s="17">
        <v>-119840.2</v>
      </c>
      <c r="N66" s="25">
        <v>-212125</v>
      </c>
      <c r="O66" s="25">
        <v>-138776.1</v>
      </c>
      <c r="P66" s="88"/>
    </row>
    <row r="67" spans="1:16" ht="20.45" customHeight="1" x14ac:dyDescent="0.25">
      <c r="A67" s="1296" t="s">
        <v>463</v>
      </c>
      <c r="B67" s="1297"/>
      <c r="C67" s="8"/>
      <c r="D67" s="8"/>
      <c r="E67" s="8"/>
      <c r="F67" s="8"/>
      <c r="G67" s="8"/>
      <c r="H67" s="8">
        <v>421000</v>
      </c>
      <c r="I67" s="265"/>
      <c r="J67" s="266"/>
      <c r="K67" s="262"/>
      <c r="L67" s="270">
        <v>-3530.4</v>
      </c>
      <c r="M67" s="17"/>
      <c r="N67" s="25"/>
      <c r="O67" s="25"/>
      <c r="P67" s="88"/>
    </row>
    <row r="68" spans="1:16" ht="16.899999999999999" customHeight="1" x14ac:dyDescent="0.25">
      <c r="A68" s="910" t="s">
        <v>133</v>
      </c>
      <c r="B68" s="911"/>
      <c r="C68" s="8"/>
      <c r="D68" s="8"/>
      <c r="E68" s="8">
        <v>2055</v>
      </c>
      <c r="F68" s="8"/>
      <c r="G68" s="8"/>
      <c r="H68" s="23" t="s">
        <v>161</v>
      </c>
      <c r="I68" s="826" t="s">
        <v>137</v>
      </c>
      <c r="J68" s="828"/>
      <c r="K68" s="262" t="s">
        <v>15</v>
      </c>
      <c r="L68" s="262">
        <v>128867.4</v>
      </c>
      <c r="M68" s="17">
        <v>125337</v>
      </c>
      <c r="N68" s="25">
        <v>46469.599999999999</v>
      </c>
      <c r="O68" s="25">
        <v>46469.599999999999</v>
      </c>
      <c r="P68" s="8">
        <v>46469.599999999999</v>
      </c>
    </row>
    <row r="69" spans="1:16" ht="16.899999999999999" customHeight="1" x14ac:dyDescent="0.25">
      <c r="A69" s="1266" t="s">
        <v>134</v>
      </c>
      <c r="B69" s="908"/>
      <c r="C69" s="8"/>
      <c r="D69" s="8"/>
      <c r="E69" s="8">
        <v>2055</v>
      </c>
      <c r="F69" s="8"/>
      <c r="G69" s="8"/>
      <c r="H69" s="8">
        <v>930000</v>
      </c>
      <c r="I69" s="826" t="s">
        <v>137</v>
      </c>
      <c r="J69" s="828"/>
      <c r="K69" s="262" t="s">
        <v>15</v>
      </c>
      <c r="L69" s="262">
        <v>-125337</v>
      </c>
      <c r="M69" s="8">
        <v>-46469.599999999999</v>
      </c>
      <c r="N69" s="8">
        <v>-46469.599999999999</v>
      </c>
      <c r="O69" s="270">
        <v>-46469.599999999999</v>
      </c>
      <c r="P69" s="8">
        <v>-46469.599999999999</v>
      </c>
    </row>
    <row r="70" spans="1:16" ht="16.899999999999999" customHeight="1" x14ac:dyDescent="0.25">
      <c r="A70" s="847"/>
      <c r="B70" s="849"/>
      <c r="C70" s="8"/>
      <c r="D70" s="8"/>
      <c r="E70" s="8"/>
      <c r="F70" s="8"/>
      <c r="G70" s="8"/>
      <c r="H70" s="23"/>
      <c r="I70" s="265"/>
      <c r="J70" s="266"/>
      <c r="K70" s="262"/>
      <c r="L70" s="262"/>
      <c r="M70" s="17"/>
      <c r="N70" s="25"/>
      <c r="O70" s="25"/>
      <c r="P70" s="8"/>
    </row>
    <row r="71" spans="1:16" ht="66" customHeight="1" x14ac:dyDescent="0.25">
      <c r="A71" s="1233" t="s">
        <v>464</v>
      </c>
      <c r="B71" s="1234"/>
      <c r="C71" s="13">
        <v>298</v>
      </c>
      <c r="D71" s="13">
        <v>2</v>
      </c>
      <c r="E71" s="13"/>
      <c r="F71" s="200" t="s">
        <v>163</v>
      </c>
      <c r="G71" s="13">
        <v>70200</v>
      </c>
      <c r="H71" s="23"/>
      <c r="I71" s="265"/>
      <c r="J71" s="266"/>
      <c r="K71" s="262"/>
      <c r="L71" s="262"/>
      <c r="M71" s="17"/>
      <c r="N71" s="25"/>
      <c r="O71" s="66">
        <v>467400</v>
      </c>
      <c r="P71" s="13">
        <v>467400</v>
      </c>
    </row>
    <row r="72" spans="1:16" ht="66" customHeight="1" x14ac:dyDescent="0.25">
      <c r="A72" s="1288" t="s">
        <v>130</v>
      </c>
      <c r="B72" s="1289"/>
      <c r="C72" s="8"/>
      <c r="D72" s="8"/>
      <c r="E72" s="8">
        <v>2055</v>
      </c>
      <c r="F72" s="23"/>
      <c r="G72" s="8"/>
      <c r="H72" s="23" t="s">
        <v>173</v>
      </c>
      <c r="I72" s="265"/>
      <c r="J72" s="266"/>
      <c r="K72" s="262"/>
      <c r="L72" s="262"/>
      <c r="M72" s="17"/>
      <c r="N72" s="25"/>
      <c r="O72" s="25">
        <v>467400</v>
      </c>
      <c r="P72" s="8">
        <v>467400</v>
      </c>
    </row>
    <row r="73" spans="1:16" ht="51.6" customHeight="1" x14ac:dyDescent="0.25">
      <c r="A73" s="1296" t="s">
        <v>131</v>
      </c>
      <c r="B73" s="1297"/>
      <c r="C73" s="8"/>
      <c r="D73" s="8"/>
      <c r="E73" s="469" t="s">
        <v>527</v>
      </c>
      <c r="F73" s="8"/>
      <c r="G73" s="8"/>
      <c r="H73" s="23" t="s">
        <v>158</v>
      </c>
      <c r="I73" s="265"/>
      <c r="J73" s="266"/>
      <c r="K73" s="262"/>
      <c r="L73" s="262"/>
      <c r="M73" s="17"/>
      <c r="N73" s="25"/>
      <c r="O73" s="25">
        <v>28000</v>
      </c>
      <c r="P73" s="8">
        <v>116000</v>
      </c>
    </row>
    <row r="74" spans="1:16" ht="41.45" customHeight="1" x14ac:dyDescent="0.25">
      <c r="A74" s="1296" t="s">
        <v>316</v>
      </c>
      <c r="B74" s="1297"/>
      <c r="C74" s="8"/>
      <c r="D74" s="8"/>
      <c r="E74" s="8"/>
      <c r="F74" s="8"/>
      <c r="G74" s="8"/>
      <c r="H74" s="23" t="s">
        <v>465</v>
      </c>
      <c r="I74" s="265"/>
      <c r="J74" s="266"/>
      <c r="K74" s="262"/>
      <c r="L74" s="262"/>
      <c r="M74" s="17"/>
      <c r="N74" s="25"/>
      <c r="O74" s="25">
        <v>-28000</v>
      </c>
      <c r="P74" s="8">
        <v>-116000</v>
      </c>
    </row>
    <row r="75" spans="1:16" ht="16.899999999999999" customHeight="1" x14ac:dyDescent="0.25">
      <c r="A75" s="268"/>
      <c r="B75" s="269"/>
      <c r="C75" s="8"/>
      <c r="D75" s="8"/>
      <c r="E75" s="8"/>
      <c r="F75" s="8"/>
      <c r="G75" s="8"/>
      <c r="H75" s="23"/>
      <c r="I75" s="265"/>
      <c r="J75" s="266"/>
      <c r="K75" s="262"/>
      <c r="L75" s="262"/>
      <c r="M75" s="17"/>
      <c r="N75" s="25"/>
      <c r="O75" s="25"/>
      <c r="P75" s="8"/>
    </row>
    <row r="76" spans="1:16" x14ac:dyDescent="0.25">
      <c r="A76" s="826"/>
      <c r="B76" s="827"/>
    </row>
    <row r="77" spans="1:16" ht="26.25" customHeight="1" x14ac:dyDescent="0.25">
      <c r="A77" s="886" t="s">
        <v>41</v>
      </c>
      <c r="B77" s="886"/>
      <c r="C77" s="886"/>
      <c r="D77" s="886"/>
      <c r="E77" s="886"/>
      <c r="F77" s="886"/>
      <c r="G77" s="886"/>
      <c r="H77" s="886"/>
      <c r="I77" s="886"/>
      <c r="J77" s="886"/>
      <c r="K77" s="886"/>
      <c r="L77" s="886"/>
      <c r="M77" s="886"/>
      <c r="N77" s="886"/>
      <c r="O77" s="886"/>
      <c r="P77" s="887"/>
    </row>
    <row r="78" spans="1:16" ht="21.6" customHeight="1" x14ac:dyDescent="0.25">
      <c r="A78" s="884"/>
      <c r="B78" s="881"/>
      <c r="C78" s="884"/>
      <c r="D78" s="880"/>
      <c r="E78" s="880"/>
      <c r="F78" s="880"/>
      <c r="G78" s="880"/>
      <c r="H78" s="880"/>
      <c r="I78" s="880"/>
      <c r="J78" s="880"/>
      <c r="K78" s="880"/>
      <c r="L78" s="880"/>
      <c r="M78" s="880"/>
      <c r="N78" s="881"/>
      <c r="O78" s="860" t="s">
        <v>2</v>
      </c>
      <c r="P78" s="860"/>
    </row>
    <row r="79" spans="1:16" ht="20.25" customHeight="1" x14ac:dyDescent="0.25">
      <c r="A79" s="883" t="s">
        <v>42</v>
      </c>
      <c r="B79" s="883"/>
      <c r="C79" s="884" t="s">
        <v>162</v>
      </c>
      <c r="D79" s="880"/>
      <c r="E79" s="880"/>
      <c r="F79" s="880"/>
      <c r="G79" s="880"/>
      <c r="H79" s="880"/>
      <c r="I79" s="880"/>
      <c r="J79" s="880"/>
      <c r="K79" s="880"/>
      <c r="L79" s="880"/>
      <c r="M79" s="880"/>
      <c r="N79" s="881"/>
      <c r="O79" s="885" t="s">
        <v>163</v>
      </c>
      <c r="P79" s="885"/>
    </row>
    <row r="80" spans="1:16" ht="21.6" customHeight="1" x14ac:dyDescent="0.25">
      <c r="A80" s="883" t="s">
        <v>43</v>
      </c>
      <c r="B80" s="883"/>
      <c r="C80" s="884" t="s">
        <v>44</v>
      </c>
      <c r="D80" s="880"/>
      <c r="E80" s="880"/>
      <c r="F80" s="880"/>
      <c r="G80" s="880"/>
      <c r="H80" s="880"/>
      <c r="I80" s="880"/>
      <c r="J80" s="880"/>
      <c r="K80" s="880"/>
      <c r="L80" s="880"/>
      <c r="M80" s="880"/>
      <c r="N80" s="881"/>
      <c r="O80" s="860">
        <v>58</v>
      </c>
      <c r="P80" s="860"/>
    </row>
    <row r="81" spans="1:16" ht="21.6" customHeight="1" x14ac:dyDescent="0.25">
      <c r="A81" s="883" t="s">
        <v>45</v>
      </c>
      <c r="B81" s="883"/>
      <c r="C81" s="884" t="s">
        <v>164</v>
      </c>
      <c r="D81" s="880"/>
      <c r="E81" s="880"/>
      <c r="F81" s="880"/>
      <c r="G81" s="880"/>
      <c r="H81" s="880"/>
      <c r="I81" s="880"/>
      <c r="J81" s="880"/>
      <c r="K81" s="880"/>
      <c r="L81" s="880"/>
      <c r="M81" s="880"/>
      <c r="N81" s="881"/>
      <c r="O81" s="885" t="s">
        <v>165</v>
      </c>
      <c r="P81" s="885"/>
    </row>
    <row r="83" spans="1:16" ht="37.5" customHeight="1" x14ac:dyDescent="0.25">
      <c r="A83" s="840" t="s">
        <v>46</v>
      </c>
      <c r="B83" s="840"/>
      <c r="C83" s="840"/>
      <c r="D83" s="840"/>
      <c r="E83" s="840"/>
      <c r="F83" s="840"/>
      <c r="G83" s="840"/>
      <c r="H83" s="840"/>
      <c r="I83" s="840"/>
      <c r="J83" s="840"/>
      <c r="K83" s="840"/>
      <c r="L83" s="840"/>
      <c r="M83" s="840"/>
      <c r="N83" s="840"/>
      <c r="O83" s="840"/>
      <c r="P83" s="840"/>
    </row>
    <row r="84" spans="1:16" ht="20.25" customHeight="1" x14ac:dyDescent="0.25">
      <c r="A84" s="873" t="s">
        <v>47</v>
      </c>
      <c r="B84" s="874"/>
      <c r="C84" s="875"/>
      <c r="D84" s="1316" t="s">
        <v>673</v>
      </c>
      <c r="E84" s="1317"/>
      <c r="F84" s="1317"/>
      <c r="G84" s="1317"/>
      <c r="H84" s="1317"/>
      <c r="I84" s="1317"/>
      <c r="J84" s="1317"/>
      <c r="K84" s="1317"/>
      <c r="L84" s="1317"/>
      <c r="M84" s="1317"/>
      <c r="N84" s="1317"/>
      <c r="O84" s="1317"/>
      <c r="P84" s="1318"/>
    </row>
    <row r="85" spans="1:16" ht="52.5" customHeight="1" x14ac:dyDescent="0.25">
      <c r="A85" s="876" t="s">
        <v>48</v>
      </c>
      <c r="B85" s="877"/>
      <c r="C85" s="878"/>
      <c r="D85" s="1311" t="s">
        <v>674</v>
      </c>
      <c r="E85" s="1312"/>
      <c r="F85" s="1312"/>
      <c r="G85" s="1312"/>
      <c r="H85" s="1312"/>
      <c r="I85" s="1312"/>
      <c r="J85" s="1312"/>
      <c r="K85" s="1312"/>
      <c r="L85" s="1312"/>
      <c r="M85" s="1312"/>
      <c r="N85" s="1312"/>
      <c r="O85" s="1312"/>
      <c r="P85" s="1313"/>
    </row>
    <row r="86" spans="1:16" ht="62.45" customHeight="1" x14ac:dyDescent="0.25">
      <c r="A86" s="880" t="s">
        <v>49</v>
      </c>
      <c r="B86" s="880"/>
      <c r="C86" s="881"/>
      <c r="D86" s="1311" t="s">
        <v>675</v>
      </c>
      <c r="E86" s="1314"/>
      <c r="F86" s="1314"/>
      <c r="G86" s="1314"/>
      <c r="H86" s="1314"/>
      <c r="I86" s="1314"/>
      <c r="J86" s="1314"/>
      <c r="K86" s="1314"/>
      <c r="L86" s="1314"/>
      <c r="M86" s="1314"/>
      <c r="N86" s="1314"/>
      <c r="O86" s="1314"/>
      <c r="P86" s="1315"/>
    </row>
    <row r="87" spans="1:16" ht="26.25" customHeight="1" x14ac:dyDescent="0.25">
      <c r="A87" s="839" t="s">
        <v>50</v>
      </c>
      <c r="B87" s="839"/>
      <c r="C87" s="839"/>
      <c r="D87" s="839"/>
      <c r="E87" s="839"/>
      <c r="F87" s="839"/>
      <c r="G87" s="839"/>
      <c r="H87" s="839"/>
      <c r="I87" s="839"/>
      <c r="J87" s="839"/>
      <c r="K87" s="839"/>
      <c r="L87" s="839"/>
      <c r="M87" s="839"/>
      <c r="N87" s="839"/>
      <c r="O87" s="839"/>
      <c r="P87" s="839"/>
    </row>
    <row r="88" spans="1:16" ht="24" customHeight="1" x14ac:dyDescent="0.25">
      <c r="A88" s="868" t="s">
        <v>51</v>
      </c>
      <c r="B88" s="841" t="s">
        <v>2</v>
      </c>
      <c r="C88" s="854" t="s">
        <v>7</v>
      </c>
      <c r="D88" s="855"/>
      <c r="E88" s="855"/>
      <c r="F88" s="855"/>
      <c r="G88" s="855"/>
      <c r="H88" s="855"/>
      <c r="I88" s="855"/>
      <c r="J88" s="871" t="s">
        <v>52</v>
      </c>
      <c r="K88" s="14">
        <v>2015</v>
      </c>
      <c r="L88" s="14">
        <v>2016</v>
      </c>
      <c r="M88" s="14">
        <v>2017</v>
      </c>
      <c r="N88" s="334">
        <v>2018</v>
      </c>
      <c r="O88" s="334">
        <v>2019</v>
      </c>
      <c r="P88" s="334">
        <v>2020</v>
      </c>
    </row>
    <row r="89" spans="1:16" ht="55.15" customHeight="1" x14ac:dyDescent="0.25">
      <c r="A89" s="869"/>
      <c r="B89" s="870"/>
      <c r="C89" s="1211"/>
      <c r="D89" s="1212"/>
      <c r="E89" s="1212"/>
      <c r="F89" s="1212"/>
      <c r="G89" s="1212"/>
      <c r="H89" s="1212"/>
      <c r="I89" s="1212"/>
      <c r="J89" s="871"/>
      <c r="K89" s="15" t="s">
        <v>10</v>
      </c>
      <c r="L89" s="15" t="s">
        <v>10</v>
      </c>
      <c r="M89" s="15" t="s">
        <v>11</v>
      </c>
      <c r="N89" s="335" t="s">
        <v>12</v>
      </c>
      <c r="O89" s="335" t="s">
        <v>13</v>
      </c>
      <c r="P89" s="335" t="s">
        <v>13</v>
      </c>
    </row>
    <row r="90" spans="1:16" ht="30.75" customHeight="1" x14ac:dyDescent="0.25">
      <c r="A90" s="861" t="s">
        <v>53</v>
      </c>
      <c r="B90" s="657" t="s">
        <v>142</v>
      </c>
      <c r="C90" s="1310" t="s">
        <v>166</v>
      </c>
      <c r="D90" s="1310"/>
      <c r="E90" s="1310"/>
      <c r="F90" s="1310"/>
      <c r="G90" s="1310"/>
      <c r="H90" s="1310"/>
      <c r="I90" s="1310"/>
      <c r="J90" s="658" t="s">
        <v>112</v>
      </c>
      <c r="K90" s="639" t="s">
        <v>15</v>
      </c>
      <c r="L90" s="656">
        <v>3</v>
      </c>
      <c r="M90" s="640">
        <v>2.9</v>
      </c>
      <c r="N90" s="640">
        <v>2.8</v>
      </c>
      <c r="O90" s="655">
        <v>2.8</v>
      </c>
      <c r="P90" s="655"/>
    </row>
    <row r="91" spans="1:16" ht="27.75" customHeight="1" x14ac:dyDescent="0.25">
      <c r="A91" s="861" t="s">
        <v>53</v>
      </c>
      <c r="B91" s="677" t="s">
        <v>177</v>
      </c>
      <c r="C91" s="1307" t="s">
        <v>676</v>
      </c>
      <c r="D91" s="1308"/>
      <c r="E91" s="1308"/>
      <c r="F91" s="1308"/>
      <c r="G91" s="1308"/>
      <c r="H91" s="1308"/>
      <c r="I91" s="1309"/>
      <c r="J91" s="652" t="s">
        <v>112</v>
      </c>
      <c r="K91" s="639" t="s">
        <v>15</v>
      </c>
      <c r="L91" s="676" t="s">
        <v>15</v>
      </c>
      <c r="M91" s="676">
        <v>3</v>
      </c>
      <c r="N91" s="676">
        <v>5</v>
      </c>
      <c r="O91" s="655">
        <v>7</v>
      </c>
      <c r="P91" s="655"/>
    </row>
    <row r="92" spans="1:16" ht="19.5" customHeight="1" x14ac:dyDescent="0.25">
      <c r="A92" s="861" t="s">
        <v>54</v>
      </c>
      <c r="B92" s="657" t="s">
        <v>114</v>
      </c>
      <c r="C92" s="1310" t="s">
        <v>167</v>
      </c>
      <c r="D92" s="1310"/>
      <c r="E92" s="1310"/>
      <c r="F92" s="1310"/>
      <c r="G92" s="1310"/>
      <c r="H92" s="1310"/>
      <c r="I92" s="1310"/>
      <c r="J92" s="652" t="s">
        <v>143</v>
      </c>
      <c r="K92" s="639" t="s">
        <v>15</v>
      </c>
      <c r="L92" s="655" t="s">
        <v>15</v>
      </c>
      <c r="M92" s="655">
        <v>59.9</v>
      </c>
      <c r="N92" s="655">
        <v>68.2</v>
      </c>
      <c r="O92" s="655"/>
      <c r="P92" s="655"/>
    </row>
    <row r="93" spans="1:16" ht="24" customHeight="1" x14ac:dyDescent="0.25">
      <c r="A93" s="861"/>
      <c r="B93" s="657" t="s">
        <v>145</v>
      </c>
      <c r="C93" s="1285" t="s">
        <v>677</v>
      </c>
      <c r="D93" s="1286"/>
      <c r="E93" s="1286"/>
      <c r="F93" s="1286"/>
      <c r="G93" s="1286"/>
      <c r="H93" s="1286"/>
      <c r="I93" s="1287"/>
      <c r="J93" s="652" t="s">
        <v>418</v>
      </c>
      <c r="K93" s="639" t="s">
        <v>15</v>
      </c>
      <c r="L93" s="655" t="s">
        <v>15</v>
      </c>
      <c r="M93" s="655">
        <v>2</v>
      </c>
      <c r="N93" s="655">
        <v>15</v>
      </c>
      <c r="O93" s="655"/>
      <c r="P93" s="655"/>
    </row>
    <row r="94" spans="1:16" ht="24" customHeight="1" x14ac:dyDescent="0.25">
      <c r="A94" s="861"/>
      <c r="B94" s="657" t="s">
        <v>147</v>
      </c>
      <c r="C94" s="1285" t="s">
        <v>168</v>
      </c>
      <c r="D94" s="1286"/>
      <c r="E94" s="1286"/>
      <c r="F94" s="1286"/>
      <c r="G94" s="1286"/>
      <c r="H94" s="1286"/>
      <c r="I94" s="1287"/>
      <c r="J94" s="652" t="s">
        <v>418</v>
      </c>
      <c r="K94" s="639" t="s">
        <v>15</v>
      </c>
      <c r="L94" s="655" t="s">
        <v>15</v>
      </c>
      <c r="M94" s="655">
        <v>5</v>
      </c>
      <c r="N94" s="655">
        <v>5</v>
      </c>
      <c r="O94" s="655">
        <v>4</v>
      </c>
      <c r="P94" s="655"/>
    </row>
    <row r="95" spans="1:16" ht="24" customHeight="1" x14ac:dyDescent="0.25">
      <c r="A95" s="861"/>
      <c r="B95" s="657" t="s">
        <v>169</v>
      </c>
      <c r="C95" s="1285" t="s">
        <v>678</v>
      </c>
      <c r="D95" s="1286"/>
      <c r="E95" s="1286"/>
      <c r="F95" s="1286"/>
      <c r="G95" s="1286"/>
      <c r="H95" s="1286"/>
      <c r="I95" s="1287"/>
      <c r="J95" s="652" t="s">
        <v>418</v>
      </c>
      <c r="K95" s="639" t="s">
        <v>15</v>
      </c>
      <c r="L95" s="655" t="s">
        <v>15</v>
      </c>
      <c r="M95" s="655">
        <v>20</v>
      </c>
      <c r="N95" s="655">
        <v>20</v>
      </c>
      <c r="O95" s="655">
        <v>5</v>
      </c>
      <c r="P95" s="655"/>
    </row>
    <row r="96" spans="1:16" ht="29.25" customHeight="1" x14ac:dyDescent="0.25">
      <c r="A96" s="861"/>
      <c r="B96" s="657" t="s">
        <v>170</v>
      </c>
      <c r="C96" s="1285" t="s">
        <v>679</v>
      </c>
      <c r="D96" s="1286" t="s">
        <v>680</v>
      </c>
      <c r="E96" s="1286"/>
      <c r="F96" s="1286"/>
      <c r="G96" s="1286"/>
      <c r="H96" s="1286"/>
      <c r="I96" s="1287"/>
      <c r="J96" s="652" t="s">
        <v>143</v>
      </c>
      <c r="K96" s="639" t="s">
        <v>15</v>
      </c>
      <c r="L96" s="655" t="s">
        <v>15</v>
      </c>
      <c r="M96" s="655"/>
      <c r="N96" s="655"/>
      <c r="O96" s="655">
        <v>20</v>
      </c>
      <c r="P96" s="655">
        <v>40</v>
      </c>
    </row>
    <row r="97" spans="1:16" ht="33" customHeight="1" x14ac:dyDescent="0.25">
      <c r="A97" s="861"/>
      <c r="B97" s="657" t="s">
        <v>203</v>
      </c>
      <c r="C97" s="1285" t="s">
        <v>681</v>
      </c>
      <c r="D97" s="1286"/>
      <c r="E97" s="1286"/>
      <c r="F97" s="1286"/>
      <c r="G97" s="1286"/>
      <c r="H97" s="1286"/>
      <c r="I97" s="1287"/>
      <c r="J97" s="652" t="s">
        <v>112</v>
      </c>
      <c r="K97" s="639" t="s">
        <v>15</v>
      </c>
      <c r="L97" s="655" t="s">
        <v>15</v>
      </c>
      <c r="M97" s="655"/>
      <c r="N97" s="655"/>
      <c r="O97" s="655">
        <v>20</v>
      </c>
      <c r="P97" s="655">
        <v>50</v>
      </c>
    </row>
    <row r="98" spans="1:16" ht="33" customHeight="1" x14ac:dyDescent="0.25">
      <c r="A98" s="861" t="s">
        <v>59</v>
      </c>
      <c r="B98" s="677" t="s">
        <v>148</v>
      </c>
      <c r="C98" s="1285" t="s">
        <v>682</v>
      </c>
      <c r="D98" s="1286"/>
      <c r="E98" s="1286"/>
      <c r="F98" s="1286"/>
      <c r="G98" s="1286"/>
      <c r="H98" s="1286"/>
      <c r="I98" s="1287"/>
      <c r="J98" s="652" t="s">
        <v>112</v>
      </c>
      <c r="K98" s="639" t="s">
        <v>15</v>
      </c>
      <c r="L98" s="676" t="s">
        <v>15</v>
      </c>
      <c r="M98" s="676">
        <v>20</v>
      </c>
      <c r="N98" s="676">
        <v>50</v>
      </c>
      <c r="O98" s="655">
        <v>100</v>
      </c>
      <c r="P98" s="655"/>
    </row>
    <row r="99" spans="1:16" ht="35.25" customHeight="1" x14ac:dyDescent="0.25">
      <c r="A99" s="861" t="s">
        <v>59</v>
      </c>
      <c r="B99" s="677" t="s">
        <v>182</v>
      </c>
      <c r="C99" s="1285" t="s">
        <v>683</v>
      </c>
      <c r="D99" s="1286"/>
      <c r="E99" s="1286"/>
      <c r="F99" s="1286"/>
      <c r="G99" s="1286"/>
      <c r="H99" s="1286"/>
      <c r="I99" s="1287"/>
      <c r="J99" s="652" t="s">
        <v>112</v>
      </c>
      <c r="K99" s="639" t="s">
        <v>15</v>
      </c>
      <c r="L99" s="676" t="s">
        <v>15</v>
      </c>
      <c r="M99" s="676"/>
      <c r="N99" s="676"/>
      <c r="O99" s="655">
        <v>20</v>
      </c>
      <c r="P99" s="655">
        <v>40</v>
      </c>
    </row>
    <row r="100" spans="1:16" ht="19.899999999999999" customHeight="1" x14ac:dyDescent="0.25"/>
    <row r="101" spans="1:16" x14ac:dyDescent="0.25">
      <c r="A101" s="851" t="s">
        <v>60</v>
      </c>
      <c r="B101" s="852"/>
      <c r="C101" s="852"/>
      <c r="D101" s="852"/>
      <c r="E101" s="852"/>
      <c r="F101" s="852"/>
      <c r="G101" s="852"/>
      <c r="H101" s="852"/>
      <c r="I101" s="852"/>
      <c r="J101" s="852"/>
      <c r="K101" s="852"/>
      <c r="L101" s="852"/>
      <c r="M101" s="852"/>
      <c r="N101" s="852"/>
      <c r="O101" s="852"/>
      <c r="P101" s="853"/>
    </row>
    <row r="102" spans="1:16" x14ac:dyDescent="0.25">
      <c r="A102" s="854" t="s">
        <v>7</v>
      </c>
      <c r="B102" s="855"/>
      <c r="C102" s="855"/>
      <c r="D102" s="856"/>
      <c r="E102" s="820" t="s">
        <v>2</v>
      </c>
      <c r="F102" s="822"/>
      <c r="G102" s="841">
        <v>2014</v>
      </c>
      <c r="H102" s="841"/>
      <c r="I102" s="262">
        <v>2016</v>
      </c>
      <c r="J102" s="262">
        <v>2017</v>
      </c>
      <c r="K102" s="860">
        <v>2018</v>
      </c>
      <c r="L102" s="860"/>
      <c r="M102" s="860">
        <v>2019</v>
      </c>
      <c r="N102" s="860"/>
      <c r="O102" s="860">
        <v>2020</v>
      </c>
      <c r="P102" s="860"/>
    </row>
    <row r="103" spans="1:16" ht="31.5" x14ac:dyDescent="0.25">
      <c r="A103" s="857"/>
      <c r="B103" s="858"/>
      <c r="C103" s="858"/>
      <c r="D103" s="859"/>
      <c r="E103" s="262" t="s">
        <v>61</v>
      </c>
      <c r="F103" s="272" t="s">
        <v>62</v>
      </c>
      <c r="G103" s="820" t="s">
        <v>10</v>
      </c>
      <c r="H103" s="822"/>
      <c r="I103" s="262" t="s">
        <v>10</v>
      </c>
      <c r="J103" s="262" t="s">
        <v>11</v>
      </c>
      <c r="K103" s="820" t="s">
        <v>12</v>
      </c>
      <c r="L103" s="822"/>
      <c r="M103" s="820" t="s">
        <v>13</v>
      </c>
      <c r="N103" s="822"/>
      <c r="O103" s="820" t="s">
        <v>13</v>
      </c>
      <c r="P103" s="822"/>
    </row>
    <row r="104" spans="1:16" ht="19.149999999999999" customHeight="1" x14ac:dyDescent="0.25">
      <c r="A104" s="851" t="s">
        <v>323</v>
      </c>
      <c r="B104" s="852"/>
      <c r="C104" s="852"/>
      <c r="D104" s="853"/>
      <c r="E104" s="262"/>
      <c r="F104" s="272"/>
      <c r="G104" s="820"/>
      <c r="H104" s="822"/>
      <c r="I104" s="262"/>
      <c r="J104" s="267">
        <v>78867.399999999994</v>
      </c>
      <c r="K104" s="835"/>
      <c r="L104" s="836"/>
      <c r="M104" s="835">
        <v>467400</v>
      </c>
      <c r="N104" s="836"/>
      <c r="O104" s="835">
        <v>467400</v>
      </c>
      <c r="P104" s="836"/>
    </row>
    <row r="105" spans="1:16" ht="22.9" customHeight="1" x14ac:dyDescent="0.25">
      <c r="A105" s="1303" t="s">
        <v>157</v>
      </c>
      <c r="B105" s="1303"/>
      <c r="C105" s="1303"/>
      <c r="D105" s="1303"/>
      <c r="E105" s="267">
        <v>70096</v>
      </c>
      <c r="F105" s="262"/>
      <c r="G105" s="820" t="s">
        <v>15</v>
      </c>
      <c r="H105" s="822"/>
      <c r="I105" s="262"/>
      <c r="J105" s="267">
        <v>78867.399999999994</v>
      </c>
      <c r="K105" s="844"/>
      <c r="L105" s="844"/>
      <c r="M105" s="844"/>
      <c r="N105" s="844"/>
      <c r="O105" s="841"/>
      <c r="P105" s="841"/>
    </row>
    <row r="106" spans="1:16" ht="22.9" customHeight="1" x14ac:dyDescent="0.25">
      <c r="A106" s="1280" t="s">
        <v>315</v>
      </c>
      <c r="B106" s="1281"/>
      <c r="C106" s="1281"/>
      <c r="D106" s="1282"/>
      <c r="E106" s="262"/>
      <c r="F106" s="262">
        <v>282900</v>
      </c>
      <c r="G106" s="841" t="s">
        <v>15</v>
      </c>
      <c r="H106" s="841"/>
      <c r="I106" s="262"/>
      <c r="J106" s="262">
        <v>78867.399999999994</v>
      </c>
      <c r="K106" s="841"/>
      <c r="L106" s="841"/>
      <c r="M106" s="820"/>
      <c r="N106" s="822"/>
      <c r="O106" s="820"/>
      <c r="P106" s="822"/>
    </row>
    <row r="107" spans="1:16" ht="52.9" customHeight="1" x14ac:dyDescent="0.25">
      <c r="A107" s="1233" t="s">
        <v>464</v>
      </c>
      <c r="B107" s="1304"/>
      <c r="C107" s="1304"/>
      <c r="D107" s="1234"/>
      <c r="E107" s="388">
        <v>70200</v>
      </c>
      <c r="F107" s="262"/>
      <c r="G107" s="259"/>
      <c r="H107" s="260"/>
      <c r="I107" s="262"/>
      <c r="J107" s="262"/>
      <c r="K107" s="259"/>
      <c r="L107" s="260"/>
      <c r="M107" s="1305">
        <v>467400</v>
      </c>
      <c r="N107" s="1306"/>
      <c r="O107" s="835">
        <v>467400</v>
      </c>
      <c r="P107" s="836"/>
    </row>
    <row r="108" spans="1:16" ht="22.9" customHeight="1" x14ac:dyDescent="0.25">
      <c r="A108" s="1280" t="s">
        <v>315</v>
      </c>
      <c r="B108" s="1281"/>
      <c r="C108" s="1281"/>
      <c r="D108" s="1282"/>
      <c r="E108" s="262"/>
      <c r="F108" s="262">
        <v>282900</v>
      </c>
      <c r="G108" s="259"/>
      <c r="H108" s="260"/>
      <c r="I108" s="262"/>
      <c r="J108" s="262"/>
      <c r="K108" s="259"/>
      <c r="L108" s="260"/>
      <c r="M108" s="820">
        <v>467400</v>
      </c>
      <c r="N108" s="822"/>
      <c r="O108" s="820">
        <v>467400</v>
      </c>
      <c r="P108" s="822"/>
    </row>
    <row r="109" spans="1:16" ht="22.9" customHeight="1" x14ac:dyDescent="0.25">
      <c r="A109" s="280"/>
      <c r="B109" s="281"/>
      <c r="C109" s="281"/>
      <c r="D109" s="282"/>
      <c r="E109" s="262"/>
      <c r="F109" s="262"/>
      <c r="G109" s="259"/>
      <c r="H109" s="260"/>
      <c r="I109" s="262"/>
      <c r="J109" s="262"/>
      <c r="K109" s="259"/>
      <c r="L109" s="260"/>
      <c r="M109" s="259"/>
      <c r="N109" s="260"/>
      <c r="O109" s="259"/>
      <c r="P109" s="260"/>
    </row>
    <row r="110" spans="1:16" ht="19.5" customHeight="1" x14ac:dyDescent="0.25">
      <c r="A110" s="1300"/>
      <c r="B110" s="1301"/>
      <c r="C110" s="1301"/>
      <c r="D110" s="1302"/>
      <c r="E110" s="262"/>
      <c r="F110" s="262"/>
      <c r="G110" s="820" t="s">
        <v>15</v>
      </c>
      <c r="H110" s="822"/>
      <c r="I110" s="262"/>
      <c r="J110" s="267"/>
      <c r="K110" s="835"/>
      <c r="L110" s="836"/>
      <c r="M110" s="835"/>
      <c r="N110" s="836"/>
      <c r="O110" s="835"/>
      <c r="P110" s="836"/>
    </row>
    <row r="111" spans="1:16" ht="20.45" customHeight="1" x14ac:dyDescent="0.25"/>
    <row r="112" spans="1:16" ht="22.15" customHeight="1" x14ac:dyDescent="0.25">
      <c r="A112" s="839" t="s">
        <v>63</v>
      </c>
      <c r="B112" s="839"/>
      <c r="C112" s="839"/>
      <c r="D112" s="839"/>
      <c r="E112" s="839"/>
      <c r="F112" s="839"/>
      <c r="G112" s="839"/>
      <c r="H112" s="839"/>
      <c r="I112" s="839"/>
      <c r="J112" s="839"/>
      <c r="K112" s="839"/>
      <c r="L112" s="839"/>
      <c r="M112" s="839"/>
      <c r="N112" s="839"/>
      <c r="O112" s="839"/>
      <c r="P112" s="839"/>
    </row>
    <row r="113" spans="1:16" ht="19.899999999999999" customHeight="1" x14ac:dyDescent="0.25">
      <c r="A113" s="841" t="s">
        <v>7</v>
      </c>
      <c r="B113" s="841"/>
      <c r="C113" s="841"/>
      <c r="D113" s="841"/>
      <c r="E113" s="841" t="s">
        <v>2</v>
      </c>
      <c r="F113" s="841"/>
      <c r="G113" s="841"/>
      <c r="H113" s="841"/>
      <c r="I113" s="843" t="s">
        <v>64</v>
      </c>
      <c r="J113" s="843" t="s">
        <v>65</v>
      </c>
      <c r="K113" s="843" t="s">
        <v>307</v>
      </c>
      <c r="L113" s="270">
        <v>2017</v>
      </c>
      <c r="M113" s="843" t="s">
        <v>446</v>
      </c>
      <c r="N113" s="262">
        <v>2018</v>
      </c>
      <c r="O113" s="262">
        <v>2019</v>
      </c>
      <c r="P113" s="262">
        <v>2020</v>
      </c>
    </row>
    <row r="114" spans="1:16" ht="63" customHeight="1" x14ac:dyDescent="0.25">
      <c r="A114" s="841"/>
      <c r="B114" s="841"/>
      <c r="C114" s="841"/>
      <c r="D114" s="841"/>
      <c r="E114" s="262" t="s">
        <v>66</v>
      </c>
      <c r="F114" s="262" t="s">
        <v>61</v>
      </c>
      <c r="G114" s="277" t="s">
        <v>12</v>
      </c>
      <c r="H114" s="272" t="s">
        <v>62</v>
      </c>
      <c r="I114" s="843"/>
      <c r="J114" s="843"/>
      <c r="K114" s="843"/>
      <c r="L114" s="19" t="s">
        <v>67</v>
      </c>
      <c r="M114" s="843"/>
      <c r="N114" s="20" t="s">
        <v>12</v>
      </c>
      <c r="O114" s="277" t="s">
        <v>13</v>
      </c>
      <c r="P114" s="277" t="s">
        <v>13</v>
      </c>
    </row>
    <row r="115" spans="1:16" x14ac:dyDescent="0.25">
      <c r="A115" s="820">
        <v>1</v>
      </c>
      <c r="B115" s="821"/>
      <c r="C115" s="821"/>
      <c r="D115" s="822"/>
      <c r="E115" s="262">
        <v>2</v>
      </c>
      <c r="F115" s="262">
        <v>3</v>
      </c>
      <c r="G115" s="262">
        <v>4</v>
      </c>
      <c r="H115" s="262">
        <v>5</v>
      </c>
      <c r="I115" s="262">
        <v>6</v>
      </c>
      <c r="J115" s="262">
        <v>7</v>
      </c>
      <c r="K115" s="262">
        <v>8</v>
      </c>
      <c r="L115" s="262">
        <v>9</v>
      </c>
      <c r="M115" s="262" t="s">
        <v>68</v>
      </c>
      <c r="N115" s="262">
        <v>11</v>
      </c>
      <c r="O115" s="262">
        <v>12</v>
      </c>
      <c r="P115" s="262">
        <v>13</v>
      </c>
    </row>
    <row r="116" spans="1:16" ht="22.9" customHeight="1" x14ac:dyDescent="0.25">
      <c r="A116" s="839"/>
      <c r="B116" s="839"/>
      <c r="C116" s="839"/>
      <c r="D116" s="839"/>
      <c r="E116" s="13"/>
      <c r="F116" s="13"/>
      <c r="G116" s="13"/>
      <c r="H116" s="13"/>
      <c r="I116" s="75"/>
      <c r="J116" s="75"/>
      <c r="K116" s="13"/>
      <c r="L116" s="13"/>
      <c r="M116" s="13"/>
      <c r="N116" s="13"/>
      <c r="O116" s="13"/>
      <c r="P116" s="8"/>
    </row>
    <row r="117" spans="1:16" ht="33.75" customHeight="1" x14ac:dyDescent="0.25">
      <c r="A117" s="823"/>
      <c r="B117" s="824"/>
      <c r="C117" s="824"/>
      <c r="D117" s="825"/>
      <c r="E117" s="8"/>
      <c r="F117" s="8"/>
      <c r="G117" s="8"/>
      <c r="H117" s="13"/>
      <c r="I117" s="75"/>
      <c r="J117" s="336"/>
      <c r="K117" s="336"/>
      <c r="L117" s="75"/>
      <c r="M117" s="75"/>
      <c r="N117" s="13"/>
      <c r="O117" s="13"/>
      <c r="P117" s="8"/>
    </row>
    <row r="118" spans="1:16" ht="22.9" customHeight="1" x14ac:dyDescent="0.25">
      <c r="A118" s="883"/>
      <c r="B118" s="883"/>
      <c r="C118" s="883"/>
      <c r="D118" s="883"/>
      <c r="E118" s="8"/>
      <c r="F118" s="8"/>
      <c r="G118" s="8"/>
      <c r="H118" s="8"/>
      <c r="I118" s="8"/>
      <c r="J118" s="8"/>
      <c r="K118" s="8"/>
      <c r="L118" s="8"/>
      <c r="M118" s="8"/>
      <c r="N118" s="285"/>
      <c r="O118" s="285"/>
      <c r="P118" s="8"/>
    </row>
    <row r="119" spans="1:16" ht="22.9" customHeight="1" x14ac:dyDescent="0.25">
      <c r="A119" s="910"/>
      <c r="B119" s="924"/>
      <c r="C119" s="924"/>
      <c r="D119" s="911"/>
      <c r="E119" s="13"/>
      <c r="F119" s="13"/>
      <c r="G119" s="13"/>
      <c r="H119" s="8"/>
      <c r="I119" s="8"/>
      <c r="J119" s="8"/>
      <c r="K119" s="8"/>
      <c r="L119" s="8"/>
      <c r="M119" s="8"/>
      <c r="N119" s="8"/>
      <c r="O119" s="8"/>
      <c r="P119" s="8"/>
    </row>
    <row r="120" spans="1:16" ht="23.45" customHeight="1" x14ac:dyDescent="0.25"/>
    <row r="121" spans="1:16" s="21" customFormat="1" ht="24.6" customHeight="1" x14ac:dyDescent="0.25">
      <c r="A121" s="829" t="s">
        <v>69</v>
      </c>
      <c r="B121" s="830"/>
      <c r="C121" s="830"/>
      <c r="D121" s="830"/>
      <c r="E121" s="830"/>
      <c r="F121" s="830"/>
      <c r="G121" s="830"/>
      <c r="H121" s="830"/>
      <c r="I121" s="830"/>
      <c r="J121" s="830"/>
      <c r="K121" s="830"/>
      <c r="L121" s="830"/>
      <c r="M121" s="830"/>
      <c r="N121" s="830"/>
      <c r="O121" s="830"/>
      <c r="P121" s="831"/>
    </row>
    <row r="122" spans="1:16" s="21" customFormat="1" ht="24.6" customHeight="1" x14ac:dyDescent="0.25">
      <c r="A122" s="813" t="s">
        <v>70</v>
      </c>
      <c r="B122" s="814"/>
      <c r="C122" s="814"/>
      <c r="D122" s="814"/>
      <c r="E122" s="814"/>
      <c r="F122" s="814"/>
      <c r="G122" s="814"/>
      <c r="H122" s="814"/>
      <c r="I122" s="814"/>
      <c r="J122" s="814"/>
      <c r="K122" s="814"/>
      <c r="L122" s="814"/>
      <c r="M122" s="814"/>
      <c r="N122" s="814"/>
      <c r="O122" s="814"/>
      <c r="P122" s="815"/>
    </row>
    <row r="123" spans="1:16" s="21" customFormat="1" ht="24.6" customHeight="1" x14ac:dyDescent="0.25">
      <c r="A123" s="813" t="s">
        <v>71</v>
      </c>
      <c r="B123" s="814"/>
      <c r="C123" s="814"/>
      <c r="D123" s="814"/>
      <c r="E123" s="814"/>
      <c r="F123" s="814"/>
      <c r="G123" s="814"/>
      <c r="H123" s="814"/>
      <c r="I123" s="814"/>
      <c r="J123" s="814"/>
      <c r="K123" s="814"/>
      <c r="L123" s="814"/>
      <c r="M123" s="814"/>
      <c r="N123" s="814"/>
      <c r="O123" s="814"/>
      <c r="P123" s="815"/>
    </row>
    <row r="124" spans="1:16" s="21" customFormat="1" ht="24.6" customHeight="1" x14ac:dyDescent="0.25">
      <c r="A124" s="816" t="s">
        <v>72</v>
      </c>
      <c r="B124" s="817"/>
      <c r="C124" s="817"/>
      <c r="D124" s="817"/>
      <c r="E124" s="817"/>
      <c r="F124" s="817"/>
      <c r="G124" s="817"/>
      <c r="H124" s="817"/>
      <c r="I124" s="817"/>
      <c r="J124" s="817"/>
      <c r="K124" s="817"/>
      <c r="L124" s="817"/>
      <c r="M124" s="817"/>
      <c r="N124" s="817"/>
      <c r="O124" s="817"/>
      <c r="P124" s="818"/>
    </row>
    <row r="126" spans="1:16" ht="37.5" customHeight="1" x14ac:dyDescent="0.25">
      <c r="A126" s="819" t="s">
        <v>73</v>
      </c>
      <c r="B126" s="819"/>
      <c r="C126" s="819"/>
      <c r="D126" s="819"/>
      <c r="E126" s="819"/>
      <c r="F126" s="819"/>
      <c r="G126" s="819"/>
      <c r="H126" s="819"/>
      <c r="I126" s="819"/>
      <c r="J126" s="819"/>
      <c r="K126" s="819"/>
      <c r="L126" s="819"/>
      <c r="M126" s="819"/>
      <c r="N126" s="819"/>
      <c r="O126" s="819"/>
      <c r="P126" s="819"/>
    </row>
    <row r="127" spans="1:16" ht="38.25" hidden="1" customHeight="1" x14ac:dyDescent="0.25">
      <c r="A127" s="264"/>
      <c r="C127" s="264"/>
      <c r="D127" s="264"/>
      <c r="E127" s="264"/>
      <c r="F127" s="264"/>
      <c r="G127" s="264"/>
      <c r="H127" s="264"/>
      <c r="I127" s="264"/>
      <c r="J127" s="264"/>
      <c r="K127" s="264"/>
      <c r="L127" s="264"/>
      <c r="M127" s="264"/>
      <c r="N127" s="264"/>
      <c r="O127" s="264"/>
      <c r="P127" s="264"/>
    </row>
    <row r="128" spans="1:16" ht="48.75" hidden="1" customHeight="1" x14ac:dyDescent="0.25"/>
  </sheetData>
  <mergeCells count="270">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O16:P16"/>
    <mergeCell ref="A17:D17"/>
    <mergeCell ref="G17:H17"/>
    <mergeCell ref="K17:L17"/>
    <mergeCell ref="M17:N17"/>
    <mergeCell ref="O17:P17"/>
    <mergeCell ref="A15:D15"/>
    <mergeCell ref="G15:H15"/>
    <mergeCell ref="K15:L15"/>
    <mergeCell ref="M15:N15"/>
    <mergeCell ref="A16:D16"/>
    <mergeCell ref="G16:H16"/>
    <mergeCell ref="K16:L16"/>
    <mergeCell ref="M16:N16"/>
    <mergeCell ref="O15:P15"/>
    <mergeCell ref="A19:B20"/>
    <mergeCell ref="C19:F19"/>
    <mergeCell ref="G19:H19"/>
    <mergeCell ref="K19:L19"/>
    <mergeCell ref="M19:N19"/>
    <mergeCell ref="O19:P19"/>
    <mergeCell ref="G20:H20"/>
    <mergeCell ref="K20:L20"/>
    <mergeCell ref="M20:N20"/>
    <mergeCell ref="O20:P20"/>
    <mergeCell ref="A21:B21"/>
    <mergeCell ref="G21:H21"/>
    <mergeCell ref="K21:L21"/>
    <mergeCell ref="M21:N21"/>
    <mergeCell ref="O21:P21"/>
    <mergeCell ref="A22:B22"/>
    <mergeCell ref="G22:H22"/>
    <mergeCell ref="K22:L22"/>
    <mergeCell ref="M22:N22"/>
    <mergeCell ref="O22:P22"/>
    <mergeCell ref="A23:B23"/>
    <mergeCell ref="G23:H23"/>
    <mergeCell ref="K23:L23"/>
    <mergeCell ref="M23:N23"/>
    <mergeCell ref="O23:P23"/>
    <mergeCell ref="A24:B24"/>
    <mergeCell ref="G24:H24"/>
    <mergeCell ref="K24:L24"/>
    <mergeCell ref="M24:N24"/>
    <mergeCell ref="O24:P24"/>
    <mergeCell ref="A26:B26"/>
    <mergeCell ref="G26:H26"/>
    <mergeCell ref="K26:L26"/>
    <mergeCell ref="M26:N26"/>
    <mergeCell ref="O26:P26"/>
    <mergeCell ref="A27:B27"/>
    <mergeCell ref="G27:H27"/>
    <mergeCell ref="K27:L27"/>
    <mergeCell ref="M27:N27"/>
    <mergeCell ref="O27:P27"/>
    <mergeCell ref="O29:P29"/>
    <mergeCell ref="A30:B30"/>
    <mergeCell ref="G30:H30"/>
    <mergeCell ref="K30:L30"/>
    <mergeCell ref="M30:N30"/>
    <mergeCell ref="O30:P30"/>
    <mergeCell ref="A28:B28"/>
    <mergeCell ref="G28:H28"/>
    <mergeCell ref="A29:B29"/>
    <mergeCell ref="G29:H29"/>
    <mergeCell ref="K29:L29"/>
    <mergeCell ref="M29:N29"/>
    <mergeCell ref="A34:P34"/>
    <mergeCell ref="A35:C36"/>
    <mergeCell ref="D35:F35"/>
    <mergeCell ref="G35:J35"/>
    <mergeCell ref="K35:M35"/>
    <mergeCell ref="N35:P35"/>
    <mergeCell ref="E36:F36"/>
    <mergeCell ref="G36:H36"/>
    <mergeCell ref="A31:B31"/>
    <mergeCell ref="G31:H31"/>
    <mergeCell ref="K31:L31"/>
    <mergeCell ref="M31:N31"/>
    <mergeCell ref="O31:P31"/>
    <mergeCell ref="A32:B32"/>
    <mergeCell ref="G32:H32"/>
    <mergeCell ref="K32:L32"/>
    <mergeCell ref="M32:N32"/>
    <mergeCell ref="O32:P32"/>
    <mergeCell ref="A39:C39"/>
    <mergeCell ref="E39:F39"/>
    <mergeCell ref="G39:H39"/>
    <mergeCell ref="A40:C40"/>
    <mergeCell ref="E40:F40"/>
    <mergeCell ref="G40:H40"/>
    <mergeCell ref="A37:C37"/>
    <mergeCell ref="E37:F37"/>
    <mergeCell ref="G37:H37"/>
    <mergeCell ref="A38:C38"/>
    <mergeCell ref="E38:F38"/>
    <mergeCell ref="G38:H38"/>
    <mergeCell ref="A43:C43"/>
    <mergeCell ref="E43:F43"/>
    <mergeCell ref="G43:H43"/>
    <mergeCell ref="A44:C44"/>
    <mergeCell ref="E44:F44"/>
    <mergeCell ref="G44:H44"/>
    <mergeCell ref="A41:C41"/>
    <mergeCell ref="E41:F41"/>
    <mergeCell ref="G41:H41"/>
    <mergeCell ref="A42:C42"/>
    <mergeCell ref="E42:F42"/>
    <mergeCell ref="G42:H42"/>
    <mergeCell ref="A50:B50"/>
    <mergeCell ref="I50:J50"/>
    <mergeCell ref="A62:B62"/>
    <mergeCell ref="I62:J62"/>
    <mergeCell ref="A63:B63"/>
    <mergeCell ref="I63:J63"/>
    <mergeCell ref="A60:B60"/>
    <mergeCell ref="A61:B61"/>
    <mergeCell ref="A45:C45"/>
    <mergeCell ref="E45:F45"/>
    <mergeCell ref="G45:H45"/>
    <mergeCell ref="A47:P47"/>
    <mergeCell ref="A48:B49"/>
    <mergeCell ref="C48:H48"/>
    <mergeCell ref="I48:J49"/>
    <mergeCell ref="A53:B53"/>
    <mergeCell ref="A54:B54"/>
    <mergeCell ref="A56:B56"/>
    <mergeCell ref="A57:B57"/>
    <mergeCell ref="A76:B76"/>
    <mergeCell ref="A77:P77"/>
    <mergeCell ref="A78:B78"/>
    <mergeCell ref="C78:N78"/>
    <mergeCell ref="O78:P78"/>
    <mergeCell ref="A64:B64"/>
    <mergeCell ref="I64:J64"/>
    <mergeCell ref="A65:B65"/>
    <mergeCell ref="I65:J65"/>
    <mergeCell ref="I66:J66"/>
    <mergeCell ref="A68:B68"/>
    <mergeCell ref="I68:J68"/>
    <mergeCell ref="A70:B70"/>
    <mergeCell ref="A81:B81"/>
    <mergeCell ref="C81:N81"/>
    <mergeCell ref="O81:P81"/>
    <mergeCell ref="A83:P83"/>
    <mergeCell ref="A84:C84"/>
    <mergeCell ref="D84:P84"/>
    <mergeCell ref="A79:B79"/>
    <mergeCell ref="C79:N79"/>
    <mergeCell ref="O79:P79"/>
    <mergeCell ref="A80:B80"/>
    <mergeCell ref="C80:N80"/>
    <mergeCell ref="O80:P80"/>
    <mergeCell ref="A85:C85"/>
    <mergeCell ref="D85:P85"/>
    <mergeCell ref="A86:C86"/>
    <mergeCell ref="D86:P86"/>
    <mergeCell ref="A87:P87"/>
    <mergeCell ref="A88:A89"/>
    <mergeCell ref="B88:B89"/>
    <mergeCell ref="C88:I89"/>
    <mergeCell ref="J88:J89"/>
    <mergeCell ref="K103:L103"/>
    <mergeCell ref="C91:I91"/>
    <mergeCell ref="A92:A97"/>
    <mergeCell ref="C92:I92"/>
    <mergeCell ref="C93:I93"/>
    <mergeCell ref="C96:I96"/>
    <mergeCell ref="C97:I97"/>
    <mergeCell ref="M103:N103"/>
    <mergeCell ref="O103:P103"/>
    <mergeCell ref="A90:A91"/>
    <mergeCell ref="C90:I90"/>
    <mergeCell ref="C94:I94"/>
    <mergeCell ref="C95:I95"/>
    <mergeCell ref="A98:A99"/>
    <mergeCell ref="C98:I98"/>
    <mergeCell ref="K110:L110"/>
    <mergeCell ref="M110:N110"/>
    <mergeCell ref="O110:P110"/>
    <mergeCell ref="A112:P112"/>
    <mergeCell ref="A105:D105"/>
    <mergeCell ref="G105:H105"/>
    <mergeCell ref="K105:L105"/>
    <mergeCell ref="M105:N105"/>
    <mergeCell ref="O105:P105"/>
    <mergeCell ref="A106:D106"/>
    <mergeCell ref="G106:H106"/>
    <mergeCell ref="K106:L106"/>
    <mergeCell ref="M106:N106"/>
    <mergeCell ref="O106:P106"/>
    <mergeCell ref="O108:P108"/>
    <mergeCell ref="A108:D108"/>
    <mergeCell ref="A107:D107"/>
    <mergeCell ref="M108:N108"/>
    <mergeCell ref="M107:N107"/>
    <mergeCell ref="O107:P107"/>
    <mergeCell ref="A122:P122"/>
    <mergeCell ref="A123:P123"/>
    <mergeCell ref="A124:P124"/>
    <mergeCell ref="A126:P126"/>
    <mergeCell ref="A66:B66"/>
    <mergeCell ref="A67:B67"/>
    <mergeCell ref="A69:B69"/>
    <mergeCell ref="I69:J69"/>
    <mergeCell ref="A71:B71"/>
    <mergeCell ref="A73:B73"/>
    <mergeCell ref="A115:D115"/>
    <mergeCell ref="A116:D116"/>
    <mergeCell ref="A117:D117"/>
    <mergeCell ref="A118:D118"/>
    <mergeCell ref="A119:D119"/>
    <mergeCell ref="A121:P121"/>
    <mergeCell ref="A113:D114"/>
    <mergeCell ref="E113:H113"/>
    <mergeCell ref="I113:I114"/>
    <mergeCell ref="J113:J114"/>
    <mergeCell ref="K113:K114"/>
    <mergeCell ref="M113:M114"/>
    <mergeCell ref="A110:D110"/>
    <mergeCell ref="G110:H110"/>
    <mergeCell ref="A104:D104"/>
    <mergeCell ref="G104:H104"/>
    <mergeCell ref="K104:L104"/>
    <mergeCell ref="M104:N104"/>
    <mergeCell ref="O104:P104"/>
    <mergeCell ref="C99:I99"/>
    <mergeCell ref="A101:P101"/>
    <mergeCell ref="A102:D103"/>
    <mergeCell ref="A25:B25"/>
    <mergeCell ref="M25:N25"/>
    <mergeCell ref="O25:P25"/>
    <mergeCell ref="A51:B51"/>
    <mergeCell ref="A52:B52"/>
    <mergeCell ref="A55:B55"/>
    <mergeCell ref="A58:B58"/>
    <mergeCell ref="A59:B59"/>
    <mergeCell ref="A74:B74"/>
    <mergeCell ref="A72:B72"/>
    <mergeCell ref="E102:F102"/>
    <mergeCell ref="G102:H102"/>
    <mergeCell ref="K102:L102"/>
    <mergeCell ref="M102:N102"/>
    <mergeCell ref="O102:P102"/>
    <mergeCell ref="G103:H103"/>
  </mergeCells>
  <pageMargins left="0.39370078740157483" right="0.16" top="0.41" bottom="0.33" header="0.31496062992125984" footer="0.31496062992125984"/>
  <pageSetup paperSize="9" scale="80" orientation="landscape" r:id="rId1"/>
  <rowBreaks count="2" manualBreakCount="2">
    <brk id="46" max="15" man="1"/>
    <brk id="111" max="15" man="1"/>
  </row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P114"/>
  <sheetViews>
    <sheetView showZeros="0" view="pageBreakPreview" topLeftCell="A100" zoomScaleNormal="90" zoomScaleSheetLayoutView="80" workbookViewId="0">
      <selection activeCell="D61" sqref="D61:P61"/>
    </sheetView>
  </sheetViews>
  <sheetFormatPr defaultColWidth="8.85546875" defaultRowHeight="15.75" x14ac:dyDescent="0.25"/>
  <cols>
    <col min="1" max="1" width="10.5703125" style="1" customWidth="1"/>
    <col min="2" max="2" width="13.5703125" style="1" customWidth="1"/>
    <col min="3" max="3" width="8.28515625" style="1" customWidth="1"/>
    <col min="4" max="4" width="10.7109375" style="1" customWidth="1"/>
    <col min="5" max="5" width="8.28515625" style="1" customWidth="1"/>
    <col min="6" max="6" width="9.42578125" style="1" customWidth="1"/>
    <col min="7" max="7" width="7.140625" style="1" customWidth="1"/>
    <col min="8" max="8" width="7.5703125" style="1" customWidth="1"/>
    <col min="9" max="9" width="11.5703125" style="1" customWidth="1"/>
    <col min="10" max="10" width="10.28515625" style="1" customWidth="1"/>
    <col min="11" max="11" width="11.42578125" style="1" customWidth="1"/>
    <col min="12" max="12" width="9.7109375" style="1" customWidth="1"/>
    <col min="13" max="13" width="11.5703125" style="1" customWidth="1"/>
    <col min="14" max="14" width="11" style="1" customWidth="1"/>
    <col min="15" max="15" width="9.42578125" style="1" customWidth="1"/>
    <col min="16" max="16" width="10.28515625" style="1" customWidth="1"/>
    <col min="17" max="16384" width="8.85546875" style="1"/>
  </cols>
  <sheetData>
    <row r="1" spans="1:16" x14ac:dyDescent="0.25">
      <c r="N1" s="916" t="s">
        <v>0</v>
      </c>
      <c r="O1" s="916"/>
      <c r="P1" s="916"/>
    </row>
    <row r="2" spans="1:16" ht="18.75" x14ac:dyDescent="0.25">
      <c r="E2" s="917" t="s">
        <v>1</v>
      </c>
      <c r="F2" s="917"/>
      <c r="G2" s="917"/>
      <c r="H2" s="917"/>
      <c r="I2" s="917"/>
      <c r="J2" s="917"/>
    </row>
    <row r="3" spans="1:16" ht="18.75" x14ac:dyDescent="0.25">
      <c r="D3" s="917" t="s">
        <v>430</v>
      </c>
      <c r="E3" s="917"/>
      <c r="F3" s="917"/>
      <c r="G3" s="917"/>
      <c r="H3" s="917"/>
      <c r="I3" s="917"/>
      <c r="J3" s="917"/>
      <c r="K3" s="917"/>
      <c r="L3" s="917"/>
    </row>
    <row r="4" spans="1:16" ht="18.75" x14ac:dyDescent="0.25">
      <c r="D4" s="55"/>
      <c r="E4" s="55"/>
      <c r="F4" s="55"/>
      <c r="G4" s="55"/>
      <c r="H4" s="55"/>
      <c r="I4" s="55"/>
      <c r="J4" s="55"/>
      <c r="K4" s="55"/>
      <c r="L4" s="55"/>
    </row>
    <row r="5" spans="1:16" x14ac:dyDescent="0.25">
      <c r="P5" s="54" t="s">
        <v>2</v>
      </c>
    </row>
    <row r="6" spans="1:16" ht="23.45" customHeight="1" x14ac:dyDescent="0.25">
      <c r="A6" s="883" t="s">
        <v>3</v>
      </c>
      <c r="B6" s="883"/>
      <c r="C6" s="883"/>
      <c r="D6" s="884" t="s">
        <v>154</v>
      </c>
      <c r="E6" s="880"/>
      <c r="F6" s="880"/>
      <c r="G6" s="880"/>
      <c r="H6" s="880"/>
      <c r="I6" s="880"/>
      <c r="J6" s="880"/>
      <c r="K6" s="880"/>
      <c r="L6" s="880"/>
      <c r="M6" s="880"/>
      <c r="N6" s="880"/>
      <c r="O6" s="881"/>
      <c r="P6" s="52">
        <v>1</v>
      </c>
    </row>
    <row r="7" spans="1:16" ht="23.45" customHeight="1" x14ac:dyDescent="0.25">
      <c r="A7" s="883" t="s">
        <v>4</v>
      </c>
      <c r="B7" s="883"/>
      <c r="C7" s="883"/>
      <c r="D7" s="921" t="s">
        <v>436</v>
      </c>
      <c r="E7" s="921"/>
      <c r="F7" s="921"/>
      <c r="G7" s="921"/>
      <c r="H7" s="921"/>
      <c r="I7" s="921"/>
      <c r="J7" s="921"/>
      <c r="K7" s="921"/>
      <c r="L7" s="921"/>
      <c r="M7" s="921"/>
      <c r="N7" s="921"/>
      <c r="O7" s="921"/>
      <c r="P7" s="45" t="s">
        <v>431</v>
      </c>
    </row>
    <row r="8" spans="1:16" ht="23.45" customHeight="1" x14ac:dyDescent="0.25">
      <c r="A8" s="883" t="s">
        <v>5</v>
      </c>
      <c r="B8" s="883"/>
      <c r="C8" s="883"/>
      <c r="D8" s="884"/>
      <c r="E8" s="880"/>
      <c r="F8" s="880"/>
      <c r="G8" s="880"/>
      <c r="H8" s="880"/>
      <c r="I8" s="880"/>
      <c r="J8" s="880"/>
      <c r="K8" s="880"/>
      <c r="L8" s="880"/>
      <c r="M8" s="880"/>
      <c r="N8" s="880"/>
      <c r="O8" s="881"/>
      <c r="P8" s="52"/>
    </row>
    <row r="10" spans="1:16" x14ac:dyDescent="0.25">
      <c r="A10" s="884" t="s">
        <v>6</v>
      </c>
      <c r="B10" s="880"/>
      <c r="C10" s="880"/>
      <c r="D10" s="880"/>
      <c r="E10" s="880"/>
      <c r="F10" s="880"/>
      <c r="G10" s="880"/>
      <c r="H10" s="880"/>
      <c r="I10" s="880"/>
      <c r="J10" s="880"/>
      <c r="K10" s="880"/>
      <c r="L10" s="880"/>
      <c r="M10" s="880"/>
      <c r="N10" s="880"/>
      <c r="O10" s="880"/>
      <c r="P10" s="881"/>
    </row>
    <row r="11" spans="1:16" x14ac:dyDescent="0.25">
      <c r="A11" s="64"/>
      <c r="B11" s="64"/>
      <c r="C11" s="64"/>
      <c r="D11" s="64"/>
      <c r="E11" s="64"/>
      <c r="F11" s="64"/>
      <c r="G11" s="64"/>
      <c r="H11" s="64"/>
      <c r="I11" s="64"/>
      <c r="J11" s="64"/>
      <c r="K11" s="64"/>
      <c r="L11" s="64"/>
      <c r="M11" s="64"/>
      <c r="N11" s="64"/>
      <c r="O11" s="64"/>
      <c r="P11" s="64"/>
    </row>
    <row r="12" spans="1:16" ht="21.6" customHeight="1" x14ac:dyDescent="0.25">
      <c r="A12" s="854" t="s">
        <v>7</v>
      </c>
      <c r="B12" s="855"/>
      <c r="C12" s="855"/>
      <c r="D12" s="856"/>
      <c r="E12" s="820" t="s">
        <v>2</v>
      </c>
      <c r="F12" s="822"/>
      <c r="G12" s="841">
        <v>2015</v>
      </c>
      <c r="H12" s="841"/>
      <c r="I12" s="52">
        <v>2016</v>
      </c>
      <c r="J12" s="52">
        <v>2017</v>
      </c>
      <c r="K12" s="860">
        <v>2018</v>
      </c>
      <c r="L12" s="860"/>
      <c r="M12" s="860">
        <v>2019</v>
      </c>
      <c r="N12" s="860"/>
      <c r="O12" s="860">
        <v>2020</v>
      </c>
      <c r="P12" s="860"/>
    </row>
    <row r="13" spans="1:16" x14ac:dyDescent="0.25">
      <c r="A13" s="857"/>
      <c r="B13" s="858"/>
      <c r="C13" s="858"/>
      <c r="D13" s="859"/>
      <c r="E13" s="52" t="s">
        <v>8</v>
      </c>
      <c r="F13" s="61" t="s">
        <v>9</v>
      </c>
      <c r="G13" s="820" t="s">
        <v>10</v>
      </c>
      <c r="H13" s="822"/>
      <c r="I13" s="52" t="s">
        <v>10</v>
      </c>
      <c r="J13" s="52" t="s">
        <v>11</v>
      </c>
      <c r="K13" s="820" t="s">
        <v>12</v>
      </c>
      <c r="L13" s="822"/>
      <c r="M13" s="820" t="s">
        <v>13</v>
      </c>
      <c r="N13" s="822"/>
      <c r="O13" s="820" t="s">
        <v>13</v>
      </c>
      <c r="P13" s="822"/>
    </row>
    <row r="14" spans="1:16" ht="23.45" customHeight="1" x14ac:dyDescent="0.25">
      <c r="A14" s="839" t="s">
        <v>14</v>
      </c>
      <c r="B14" s="839"/>
      <c r="C14" s="839"/>
      <c r="D14" s="839"/>
      <c r="E14" s="52">
        <v>4</v>
      </c>
      <c r="F14" s="52"/>
      <c r="G14" s="835" t="s">
        <v>15</v>
      </c>
      <c r="H14" s="836"/>
      <c r="I14" s="56">
        <v>17786</v>
      </c>
      <c r="J14" s="56">
        <f>J15+J16+J17</f>
        <v>105890</v>
      </c>
      <c r="K14" s="835">
        <f>K15+K16+K17+K18+K19</f>
        <v>147552.1</v>
      </c>
      <c r="L14" s="836"/>
      <c r="M14" s="835">
        <f>M15+M16+M17+M18+M19</f>
        <v>157552.1</v>
      </c>
      <c r="N14" s="836"/>
      <c r="O14" s="835">
        <f>O15+O16+O17+O18+O19</f>
        <v>152552.1</v>
      </c>
      <c r="P14" s="836"/>
    </row>
    <row r="15" spans="1:16" ht="23.45" customHeight="1" x14ac:dyDescent="0.25">
      <c r="A15" s="883" t="s">
        <v>128</v>
      </c>
      <c r="B15" s="883"/>
      <c r="C15" s="883"/>
      <c r="D15" s="883"/>
      <c r="E15" s="52"/>
      <c r="F15" s="52">
        <v>22</v>
      </c>
      <c r="G15" s="820" t="s">
        <v>15</v>
      </c>
      <c r="H15" s="822"/>
      <c r="I15" s="52">
        <v>91.5</v>
      </c>
      <c r="J15" s="52">
        <v>690</v>
      </c>
      <c r="K15" s="841">
        <v>260</v>
      </c>
      <c r="L15" s="841"/>
      <c r="M15" s="841">
        <v>320</v>
      </c>
      <c r="N15" s="841"/>
      <c r="O15" s="841">
        <v>300</v>
      </c>
      <c r="P15" s="841"/>
    </row>
    <row r="16" spans="1:16" ht="19.5" customHeight="1" x14ac:dyDescent="0.25">
      <c r="A16" s="883" t="s">
        <v>107</v>
      </c>
      <c r="B16" s="883"/>
      <c r="C16" s="883"/>
      <c r="D16" s="883"/>
      <c r="E16" s="52"/>
      <c r="F16" s="52">
        <v>25</v>
      </c>
      <c r="G16" s="841" t="s">
        <v>15</v>
      </c>
      <c r="H16" s="841"/>
      <c r="I16" s="52">
        <v>12716.5</v>
      </c>
      <c r="J16" s="52">
        <v>100000</v>
      </c>
      <c r="K16" s="841">
        <v>141552.1</v>
      </c>
      <c r="L16" s="841"/>
      <c r="M16" s="841">
        <v>156702.1</v>
      </c>
      <c r="N16" s="841"/>
      <c r="O16" s="841">
        <v>151652.1</v>
      </c>
      <c r="P16" s="841"/>
    </row>
    <row r="17" spans="1:16" ht="18" customHeight="1" x14ac:dyDescent="0.25">
      <c r="A17" s="883" t="s">
        <v>171</v>
      </c>
      <c r="B17" s="883"/>
      <c r="C17" s="883"/>
      <c r="D17" s="883"/>
      <c r="E17" s="52"/>
      <c r="F17" s="52">
        <v>28</v>
      </c>
      <c r="G17" s="841" t="s">
        <v>15</v>
      </c>
      <c r="H17" s="841"/>
      <c r="I17" s="52">
        <v>4978</v>
      </c>
      <c r="J17" s="52">
        <v>5200</v>
      </c>
      <c r="K17" s="841">
        <v>5200</v>
      </c>
      <c r="L17" s="841"/>
      <c r="M17" s="841"/>
      <c r="N17" s="841"/>
      <c r="O17" s="841"/>
      <c r="P17" s="841"/>
    </row>
    <row r="18" spans="1:16" ht="18" customHeight="1" x14ac:dyDescent="0.25">
      <c r="A18" s="883" t="s">
        <v>98</v>
      </c>
      <c r="B18" s="883"/>
      <c r="C18" s="883"/>
      <c r="D18" s="883"/>
      <c r="E18" s="526"/>
      <c r="F18" s="526">
        <v>31</v>
      </c>
      <c r="G18" s="841" t="s">
        <v>15</v>
      </c>
      <c r="H18" s="841"/>
      <c r="I18" s="526"/>
      <c r="J18" s="526"/>
      <c r="K18" s="841">
        <v>450</v>
      </c>
      <c r="L18" s="841"/>
      <c r="M18" s="841">
        <v>450</v>
      </c>
      <c r="N18" s="841"/>
      <c r="O18" s="841">
        <v>500</v>
      </c>
      <c r="P18" s="841"/>
    </row>
    <row r="19" spans="1:16" ht="23.45" customHeight="1" x14ac:dyDescent="0.25">
      <c r="A19" s="723" t="s">
        <v>101</v>
      </c>
      <c r="B19" s="723"/>
      <c r="C19" s="723"/>
      <c r="D19" s="723"/>
      <c r="E19" s="52"/>
      <c r="F19" s="52">
        <v>33</v>
      </c>
      <c r="G19" s="841" t="s">
        <v>15</v>
      </c>
      <c r="H19" s="841"/>
      <c r="I19" s="52"/>
      <c r="J19" s="52"/>
      <c r="K19" s="841">
        <v>90</v>
      </c>
      <c r="L19" s="841"/>
      <c r="M19" s="841">
        <v>80</v>
      </c>
      <c r="N19" s="841"/>
      <c r="O19" s="841">
        <v>100</v>
      </c>
      <c r="P19" s="841"/>
    </row>
    <row r="20" spans="1:16" ht="14.45" customHeight="1" x14ac:dyDescent="0.25"/>
    <row r="21" spans="1:16" ht="22.5" customHeight="1" x14ac:dyDescent="0.25">
      <c r="A21" s="854" t="s">
        <v>7</v>
      </c>
      <c r="B21" s="856"/>
      <c r="C21" s="860" t="s">
        <v>2</v>
      </c>
      <c r="D21" s="860"/>
      <c r="E21" s="860"/>
      <c r="F21" s="860"/>
      <c r="G21" s="841">
        <v>2015</v>
      </c>
      <c r="H21" s="841"/>
      <c r="I21" s="52">
        <v>2016</v>
      </c>
      <c r="J21" s="52">
        <v>2017</v>
      </c>
      <c r="K21" s="860">
        <v>2018</v>
      </c>
      <c r="L21" s="860"/>
      <c r="M21" s="860">
        <v>2019</v>
      </c>
      <c r="N21" s="860"/>
      <c r="O21" s="860">
        <v>2020</v>
      </c>
      <c r="P21" s="860"/>
    </row>
    <row r="22" spans="1:16" ht="35.450000000000003" customHeight="1" x14ac:dyDescent="0.25">
      <c r="A22" s="857"/>
      <c r="B22" s="859"/>
      <c r="C22" s="52" t="s">
        <v>16</v>
      </c>
      <c r="D22" s="52" t="s">
        <v>17</v>
      </c>
      <c r="E22" s="52" t="s">
        <v>8</v>
      </c>
      <c r="F22" s="61" t="s">
        <v>9</v>
      </c>
      <c r="G22" s="820" t="s">
        <v>10</v>
      </c>
      <c r="H22" s="822"/>
      <c r="I22" s="52" t="s">
        <v>10</v>
      </c>
      <c r="J22" s="52" t="s">
        <v>11</v>
      </c>
      <c r="K22" s="820" t="s">
        <v>12</v>
      </c>
      <c r="L22" s="822"/>
      <c r="M22" s="820" t="s">
        <v>13</v>
      </c>
      <c r="N22" s="822"/>
      <c r="O22" s="820" t="s">
        <v>13</v>
      </c>
      <c r="P22" s="822"/>
    </row>
    <row r="23" spans="1:16" ht="36" customHeight="1" x14ac:dyDescent="0.25">
      <c r="A23" s="823" t="s">
        <v>18</v>
      </c>
      <c r="B23" s="825"/>
      <c r="C23" s="8"/>
      <c r="D23" s="8"/>
      <c r="E23" s="8"/>
      <c r="F23" s="8"/>
      <c r="G23" s="844" t="s">
        <v>15</v>
      </c>
      <c r="H23" s="844"/>
      <c r="I23" s="444">
        <v>17786</v>
      </c>
      <c r="J23" s="13">
        <f>J27+J28</f>
        <v>105890</v>
      </c>
      <c r="K23" s="888">
        <f>K27+K28</f>
        <v>147552.1</v>
      </c>
      <c r="L23" s="889"/>
      <c r="M23" s="888">
        <f>M27+M28</f>
        <v>157552.1</v>
      </c>
      <c r="N23" s="889"/>
      <c r="O23" s="888">
        <f>O27+O28</f>
        <v>152552.1</v>
      </c>
      <c r="P23" s="889"/>
    </row>
    <row r="24" spans="1:16" ht="32.25" customHeight="1" x14ac:dyDescent="0.25">
      <c r="A24" s="910" t="s">
        <v>155</v>
      </c>
      <c r="B24" s="911"/>
      <c r="C24" s="52">
        <v>2</v>
      </c>
      <c r="D24" s="52"/>
      <c r="E24" s="52"/>
      <c r="F24" s="52"/>
      <c r="G24" s="841" t="s">
        <v>15</v>
      </c>
      <c r="H24" s="841"/>
      <c r="I24" s="438"/>
      <c r="J24" s="8"/>
      <c r="K24" s="860"/>
      <c r="L24" s="860"/>
      <c r="M24" s="860"/>
      <c r="N24" s="860"/>
      <c r="O24" s="860"/>
      <c r="P24" s="860"/>
    </row>
    <row r="25" spans="1:16" ht="18.600000000000001" customHeight="1" x14ac:dyDescent="0.25">
      <c r="A25" s="860"/>
      <c r="B25" s="860"/>
      <c r="C25" s="52"/>
      <c r="D25" s="52"/>
      <c r="E25" s="52"/>
      <c r="F25" s="52"/>
      <c r="G25" s="841" t="s">
        <v>15</v>
      </c>
      <c r="H25" s="841"/>
      <c r="I25" s="438"/>
      <c r="J25" s="8"/>
      <c r="K25" s="860"/>
      <c r="L25" s="860"/>
      <c r="M25" s="860"/>
      <c r="N25" s="860"/>
      <c r="O25" s="860"/>
      <c r="P25" s="860"/>
    </row>
    <row r="26" spans="1:16" ht="18.600000000000001" customHeight="1" x14ac:dyDescent="0.25">
      <c r="A26" s="860"/>
      <c r="B26" s="860"/>
      <c r="C26" s="52"/>
      <c r="D26" s="52"/>
      <c r="E26" s="52"/>
      <c r="F26" s="52"/>
      <c r="G26" s="841" t="s">
        <v>15</v>
      </c>
      <c r="H26" s="841"/>
      <c r="I26" s="438"/>
      <c r="J26" s="8"/>
      <c r="K26" s="860"/>
      <c r="L26" s="860"/>
      <c r="M26" s="860"/>
      <c r="N26" s="860"/>
      <c r="O26" s="860"/>
      <c r="P26" s="860"/>
    </row>
    <row r="27" spans="1:16" ht="32.450000000000003" customHeight="1" x14ac:dyDescent="0.25">
      <c r="A27" s="910" t="s">
        <v>20</v>
      </c>
      <c r="B27" s="911"/>
      <c r="C27" s="52">
        <v>2</v>
      </c>
      <c r="D27" s="52"/>
      <c r="E27" s="52"/>
      <c r="F27" s="52"/>
      <c r="G27" s="841" t="s">
        <v>15</v>
      </c>
      <c r="H27" s="841"/>
      <c r="I27" s="438"/>
      <c r="J27" s="13"/>
      <c r="K27" s="1218"/>
      <c r="L27" s="1218"/>
      <c r="M27" s="1218"/>
      <c r="N27" s="1218"/>
      <c r="O27" s="860"/>
      <c r="P27" s="860"/>
    </row>
    <row r="28" spans="1:16" ht="42.6" customHeight="1" x14ac:dyDescent="0.25">
      <c r="A28" s="910" t="s">
        <v>21</v>
      </c>
      <c r="B28" s="911"/>
      <c r="C28" s="52">
        <v>1</v>
      </c>
      <c r="D28" s="52"/>
      <c r="E28" s="45" t="s">
        <v>110</v>
      </c>
      <c r="F28" s="52">
        <v>10</v>
      </c>
      <c r="G28" s="820" t="s">
        <v>15</v>
      </c>
      <c r="H28" s="822"/>
      <c r="I28" s="438">
        <v>17786</v>
      </c>
      <c r="J28" s="8">
        <v>105890</v>
      </c>
      <c r="K28" s="826">
        <v>147552.1</v>
      </c>
      <c r="L28" s="828"/>
      <c r="M28" s="826">
        <v>157552.1</v>
      </c>
      <c r="N28" s="828"/>
      <c r="O28" s="826">
        <v>152552.1</v>
      </c>
      <c r="P28" s="828"/>
    </row>
    <row r="29" spans="1:16" ht="14.45" customHeight="1" x14ac:dyDescent="0.25"/>
    <row r="30" spans="1:16" ht="21" customHeight="1" x14ac:dyDescent="0.25">
      <c r="A30" s="906" t="s">
        <v>22</v>
      </c>
      <c r="B30" s="907"/>
      <c r="C30" s="907"/>
      <c r="D30" s="907"/>
      <c r="E30" s="907"/>
      <c r="F30" s="907"/>
      <c r="G30" s="907"/>
      <c r="H30" s="907"/>
      <c r="I30" s="907"/>
      <c r="J30" s="907"/>
      <c r="K30" s="907"/>
      <c r="L30" s="907"/>
      <c r="M30" s="907"/>
      <c r="N30" s="907"/>
      <c r="O30" s="907"/>
      <c r="P30" s="908"/>
    </row>
    <row r="31" spans="1:16" ht="25.15" customHeight="1" x14ac:dyDescent="0.25">
      <c r="A31" s="841" t="s">
        <v>7</v>
      </c>
      <c r="B31" s="841"/>
      <c r="C31" s="841"/>
      <c r="D31" s="841" t="s">
        <v>2</v>
      </c>
      <c r="E31" s="841"/>
      <c r="F31" s="841"/>
      <c r="G31" s="841" t="s">
        <v>433</v>
      </c>
      <c r="H31" s="841"/>
      <c r="I31" s="841"/>
      <c r="J31" s="841"/>
      <c r="K31" s="841" t="s">
        <v>306</v>
      </c>
      <c r="L31" s="841"/>
      <c r="M31" s="841"/>
      <c r="N31" s="841" t="s">
        <v>434</v>
      </c>
      <c r="O31" s="841"/>
      <c r="P31" s="841"/>
    </row>
    <row r="32" spans="1:16" ht="64.150000000000006" customHeight="1" x14ac:dyDescent="0.25">
      <c r="A32" s="841"/>
      <c r="B32" s="841"/>
      <c r="C32" s="841"/>
      <c r="D32" s="52" t="s">
        <v>8</v>
      </c>
      <c r="E32" s="871" t="s">
        <v>23</v>
      </c>
      <c r="F32" s="871"/>
      <c r="G32" s="909" t="s">
        <v>24</v>
      </c>
      <c r="H32" s="909"/>
      <c r="I32" s="62" t="s">
        <v>25</v>
      </c>
      <c r="J32" s="62" t="s">
        <v>26</v>
      </c>
      <c r="K32" s="62" t="s">
        <v>24</v>
      </c>
      <c r="L32" s="62" t="s">
        <v>25</v>
      </c>
      <c r="M32" s="62" t="s">
        <v>26</v>
      </c>
      <c r="N32" s="62" t="s">
        <v>24</v>
      </c>
      <c r="O32" s="62" t="s">
        <v>25</v>
      </c>
      <c r="P32" s="62" t="s">
        <v>26</v>
      </c>
    </row>
    <row r="33" spans="1:16" ht="20.45" customHeight="1" x14ac:dyDescent="0.25">
      <c r="A33" s="883" t="s">
        <v>27</v>
      </c>
      <c r="B33" s="883"/>
      <c r="C33" s="883"/>
      <c r="D33" s="52"/>
      <c r="E33" s="841">
        <v>3</v>
      </c>
      <c r="F33" s="841"/>
      <c r="G33" s="844">
        <v>147552.1</v>
      </c>
      <c r="H33" s="844"/>
      <c r="I33" s="56"/>
      <c r="J33" s="56"/>
      <c r="K33" s="56">
        <v>157552.1</v>
      </c>
      <c r="L33" s="56"/>
      <c r="M33" s="56"/>
      <c r="N33" s="56">
        <v>152552.1</v>
      </c>
      <c r="O33" s="56"/>
      <c r="P33" s="56"/>
    </row>
    <row r="34" spans="1:16" s="12" customFormat="1" ht="20.45" customHeight="1" x14ac:dyDescent="0.25">
      <c r="A34" s="898" t="s">
        <v>127</v>
      </c>
      <c r="B34" s="898"/>
      <c r="C34" s="898"/>
      <c r="D34" s="60" t="s">
        <v>28</v>
      </c>
      <c r="E34" s="899"/>
      <c r="F34" s="899"/>
      <c r="G34" s="899">
        <v>147552.1</v>
      </c>
      <c r="H34" s="899"/>
      <c r="I34" s="60"/>
      <c r="J34" s="60"/>
      <c r="K34" s="60">
        <v>157552.1</v>
      </c>
      <c r="L34" s="60"/>
      <c r="M34" s="60"/>
      <c r="N34" s="60">
        <v>152552.1</v>
      </c>
      <c r="O34" s="60"/>
      <c r="P34" s="60"/>
    </row>
    <row r="35" spans="1:16" s="12" customFormat="1" ht="20.45" customHeight="1" x14ac:dyDescent="0.25">
      <c r="A35" s="900" t="s">
        <v>29</v>
      </c>
      <c r="B35" s="901"/>
      <c r="C35" s="902"/>
      <c r="D35" s="60" t="s">
        <v>30</v>
      </c>
      <c r="E35" s="903"/>
      <c r="F35" s="904"/>
      <c r="G35" s="903"/>
      <c r="H35" s="904"/>
      <c r="I35" s="60"/>
      <c r="J35" s="60"/>
      <c r="K35" s="60"/>
      <c r="L35" s="60"/>
      <c r="M35" s="60"/>
      <c r="N35" s="60"/>
      <c r="O35" s="60"/>
      <c r="P35" s="60"/>
    </row>
    <row r="36" spans="1:16" s="12" customFormat="1" ht="14.25" customHeight="1" x14ac:dyDescent="0.25">
      <c r="A36" s="903"/>
      <c r="B36" s="905"/>
      <c r="C36" s="904"/>
      <c r="D36" s="60"/>
      <c r="E36" s="903"/>
      <c r="F36" s="904"/>
      <c r="G36" s="903"/>
      <c r="H36" s="904"/>
      <c r="I36" s="60"/>
      <c r="J36" s="60"/>
      <c r="K36" s="60"/>
      <c r="L36" s="60"/>
      <c r="M36" s="60"/>
      <c r="N36" s="60"/>
      <c r="O36" s="60"/>
      <c r="P36" s="60"/>
    </row>
    <row r="37" spans="1:16" ht="20.45" customHeight="1" x14ac:dyDescent="0.25">
      <c r="A37" s="883" t="s">
        <v>27</v>
      </c>
      <c r="B37" s="883"/>
      <c r="C37" s="883"/>
      <c r="D37" s="52"/>
      <c r="E37" s="841"/>
      <c r="F37" s="841"/>
      <c r="G37" s="844">
        <v>147552.1</v>
      </c>
      <c r="H37" s="844"/>
      <c r="I37" s="56"/>
      <c r="J37" s="56"/>
      <c r="K37" s="56">
        <v>157552.1</v>
      </c>
      <c r="L37" s="56"/>
      <c r="M37" s="56"/>
      <c r="N37" s="56">
        <v>152552.1</v>
      </c>
      <c r="O37" s="56"/>
      <c r="P37" s="56"/>
    </row>
    <row r="38" spans="1:16" s="12" customFormat="1" ht="20.45" customHeight="1" x14ac:dyDescent="0.25">
      <c r="A38" s="898" t="s">
        <v>31</v>
      </c>
      <c r="B38" s="898"/>
      <c r="C38" s="898"/>
      <c r="D38" s="65" t="s">
        <v>110</v>
      </c>
      <c r="E38" s="899">
        <v>2</v>
      </c>
      <c r="F38" s="899"/>
      <c r="G38" s="899"/>
      <c r="H38" s="899"/>
      <c r="I38" s="60"/>
      <c r="J38" s="60"/>
      <c r="K38" s="60"/>
      <c r="L38" s="60"/>
      <c r="M38" s="60"/>
      <c r="N38" s="60"/>
      <c r="O38" s="60"/>
      <c r="P38" s="60"/>
    </row>
    <row r="39" spans="1:16" s="12" customFormat="1" ht="20.45" customHeight="1" x14ac:dyDescent="0.25">
      <c r="A39" s="898" t="s">
        <v>32</v>
      </c>
      <c r="B39" s="898"/>
      <c r="C39" s="898"/>
      <c r="D39" s="65" t="s">
        <v>110</v>
      </c>
      <c r="E39" s="899">
        <v>1</v>
      </c>
      <c r="F39" s="899"/>
      <c r="G39" s="899">
        <v>147552.1</v>
      </c>
      <c r="H39" s="899"/>
      <c r="I39" s="60"/>
      <c r="J39" s="60"/>
      <c r="K39" s="60">
        <v>157552.1</v>
      </c>
      <c r="L39" s="60"/>
      <c r="M39" s="60"/>
      <c r="N39" s="60">
        <v>152552.1</v>
      </c>
      <c r="O39" s="60"/>
      <c r="P39" s="60"/>
    </row>
    <row r="40" spans="1:16" ht="20.45" customHeight="1" x14ac:dyDescent="0.25">
      <c r="A40" s="883"/>
      <c r="B40" s="883"/>
      <c r="C40" s="883"/>
      <c r="D40" s="8"/>
      <c r="E40" s="841"/>
      <c r="F40" s="841"/>
      <c r="G40" s="841"/>
      <c r="H40" s="841"/>
      <c r="I40" s="52"/>
      <c r="J40" s="52"/>
      <c r="K40" s="52"/>
      <c r="L40" s="52"/>
      <c r="M40" s="52"/>
      <c r="N40" s="52"/>
      <c r="O40" s="52"/>
      <c r="P40" s="52"/>
    </row>
    <row r="41" spans="1:16" ht="19.149999999999999" customHeight="1" x14ac:dyDescent="0.25"/>
    <row r="42" spans="1:16" x14ac:dyDescent="0.25">
      <c r="A42" s="839" t="s">
        <v>33</v>
      </c>
      <c r="B42" s="839"/>
      <c r="C42" s="839"/>
      <c r="D42" s="839"/>
      <c r="E42" s="839"/>
      <c r="F42" s="839"/>
      <c r="G42" s="839"/>
      <c r="H42" s="839"/>
      <c r="I42" s="839"/>
      <c r="J42" s="839"/>
      <c r="K42" s="839"/>
      <c r="L42" s="839"/>
      <c r="M42" s="839"/>
      <c r="N42" s="839"/>
      <c r="O42" s="839"/>
      <c r="P42" s="839"/>
    </row>
    <row r="43" spans="1:16" x14ac:dyDescent="0.25">
      <c r="A43" s="841" t="s">
        <v>7</v>
      </c>
      <c r="B43" s="841"/>
      <c r="C43" s="841" t="s">
        <v>2</v>
      </c>
      <c r="D43" s="841"/>
      <c r="E43" s="841"/>
      <c r="F43" s="841"/>
      <c r="G43" s="841"/>
      <c r="H43" s="841"/>
      <c r="I43" s="854" t="s">
        <v>34</v>
      </c>
      <c r="J43" s="856"/>
      <c r="K43" s="52">
        <v>2015</v>
      </c>
      <c r="L43" s="52">
        <v>2016</v>
      </c>
      <c r="M43" s="52">
        <v>2017</v>
      </c>
      <c r="N43" s="52">
        <v>2018</v>
      </c>
      <c r="O43" s="52">
        <v>2019</v>
      </c>
      <c r="P43" s="52">
        <v>2020</v>
      </c>
    </row>
    <row r="44" spans="1:16" ht="51.6" customHeight="1" x14ac:dyDescent="0.25">
      <c r="A44" s="841"/>
      <c r="B44" s="841"/>
      <c r="C44" s="61" t="s">
        <v>35</v>
      </c>
      <c r="D44" s="61" t="s">
        <v>36</v>
      </c>
      <c r="E44" s="61" t="s">
        <v>37</v>
      </c>
      <c r="F44" s="61" t="s">
        <v>38</v>
      </c>
      <c r="G44" s="61" t="s">
        <v>39</v>
      </c>
      <c r="H44" s="61" t="s">
        <v>40</v>
      </c>
      <c r="I44" s="857"/>
      <c r="J44" s="859"/>
      <c r="K44" s="62" t="s">
        <v>10</v>
      </c>
      <c r="L44" s="62" t="s">
        <v>10</v>
      </c>
      <c r="M44" s="62" t="s">
        <v>11</v>
      </c>
      <c r="N44" s="62" t="s">
        <v>12</v>
      </c>
      <c r="O44" s="62" t="s">
        <v>13</v>
      </c>
      <c r="P44" s="62" t="s">
        <v>13</v>
      </c>
    </row>
    <row r="45" spans="1:16" x14ac:dyDescent="0.25">
      <c r="A45" s="1359" t="s">
        <v>27</v>
      </c>
      <c r="B45" s="1360"/>
      <c r="C45" s="13"/>
      <c r="D45" s="13"/>
      <c r="E45" s="13"/>
      <c r="F45" s="13"/>
      <c r="G45" s="13"/>
      <c r="H45" s="13"/>
      <c r="I45" s="888"/>
      <c r="J45" s="889"/>
      <c r="K45" s="56" t="s">
        <v>15</v>
      </c>
      <c r="L45" s="56"/>
      <c r="M45" s="74"/>
      <c r="N45" s="66"/>
      <c r="O45" s="66"/>
      <c r="P45" s="13"/>
    </row>
    <row r="46" spans="1:16" ht="24.6" customHeight="1" x14ac:dyDescent="0.25">
      <c r="A46" s="1344"/>
      <c r="B46" s="1346"/>
      <c r="C46" s="79"/>
      <c r="D46" s="13"/>
      <c r="E46" s="13"/>
      <c r="F46" s="13"/>
      <c r="G46" s="13"/>
      <c r="H46" s="23"/>
      <c r="I46" s="58"/>
      <c r="J46" s="59"/>
      <c r="K46" s="52" t="s">
        <v>15</v>
      </c>
      <c r="L46" s="52"/>
      <c r="M46" s="74"/>
      <c r="N46" s="66"/>
      <c r="O46" s="66"/>
      <c r="P46" s="8"/>
    </row>
    <row r="47" spans="1:16" ht="21.6" customHeight="1" x14ac:dyDescent="0.25">
      <c r="A47" s="1357"/>
      <c r="B47" s="1358"/>
      <c r="C47" s="80"/>
      <c r="D47" s="8"/>
      <c r="E47" s="8"/>
      <c r="F47" s="8"/>
      <c r="G47" s="8"/>
      <c r="H47" s="23"/>
      <c r="I47" s="58"/>
      <c r="J47" s="59"/>
      <c r="K47" s="52" t="s">
        <v>15</v>
      </c>
      <c r="L47" s="52"/>
      <c r="M47" s="17"/>
      <c r="N47" s="25"/>
      <c r="O47" s="25"/>
      <c r="P47" s="8"/>
    </row>
    <row r="48" spans="1:16" ht="22.5" customHeight="1" x14ac:dyDescent="0.25">
      <c r="A48" s="1201"/>
      <c r="B48" s="1202"/>
      <c r="C48" s="81"/>
      <c r="D48" s="8"/>
      <c r="E48" s="8"/>
      <c r="F48" s="8"/>
      <c r="G48" s="8"/>
      <c r="H48" s="23"/>
      <c r="I48" s="58"/>
      <c r="J48" s="59"/>
      <c r="K48" s="52" t="s">
        <v>15</v>
      </c>
      <c r="L48" s="52"/>
      <c r="M48" s="17"/>
      <c r="N48" s="25"/>
      <c r="O48" s="25"/>
      <c r="P48" s="8"/>
    </row>
    <row r="49" spans="1:16" ht="23.45" customHeight="1" x14ac:dyDescent="0.25">
      <c r="A49" s="1201"/>
      <c r="B49" s="1202"/>
      <c r="C49" s="81"/>
      <c r="D49" s="8"/>
      <c r="E49" s="8"/>
      <c r="F49" s="8"/>
      <c r="G49" s="8"/>
      <c r="H49" s="23"/>
      <c r="I49" s="58"/>
      <c r="J49" s="59"/>
      <c r="K49" s="52" t="s">
        <v>15</v>
      </c>
      <c r="L49" s="52"/>
      <c r="M49" s="17"/>
      <c r="N49" s="25"/>
      <c r="O49" s="25"/>
      <c r="P49" s="8"/>
    </row>
    <row r="50" spans="1:16" ht="21" customHeight="1" x14ac:dyDescent="0.25">
      <c r="A50" s="57"/>
      <c r="B50" s="82"/>
      <c r="C50" s="8"/>
      <c r="D50" s="8"/>
      <c r="E50" s="8"/>
      <c r="F50" s="8"/>
      <c r="G50" s="8"/>
      <c r="H50" s="8"/>
      <c r="I50" s="826"/>
      <c r="J50" s="828"/>
      <c r="K50" s="52" t="s">
        <v>15</v>
      </c>
      <c r="L50" s="52"/>
      <c r="M50" s="8"/>
      <c r="N50" s="25"/>
      <c r="O50" s="25"/>
      <c r="P50" s="8"/>
    </row>
    <row r="51" spans="1:16" x14ac:dyDescent="0.25">
      <c r="A51" s="826"/>
      <c r="B51" s="827"/>
    </row>
    <row r="52" spans="1:16" ht="26.25" customHeight="1" x14ac:dyDescent="0.25">
      <c r="A52" s="886" t="s">
        <v>41</v>
      </c>
      <c r="B52" s="886"/>
      <c r="C52" s="886"/>
      <c r="D52" s="886"/>
      <c r="E52" s="886"/>
      <c r="F52" s="886"/>
      <c r="G52" s="886"/>
      <c r="H52" s="886"/>
      <c r="I52" s="886"/>
      <c r="J52" s="886"/>
      <c r="K52" s="886"/>
      <c r="L52" s="886"/>
      <c r="M52" s="886"/>
      <c r="N52" s="886"/>
      <c r="O52" s="886"/>
      <c r="P52" s="887"/>
    </row>
    <row r="53" spans="1:16" ht="21.6" customHeight="1" x14ac:dyDescent="0.25">
      <c r="A53" s="884"/>
      <c r="B53" s="881"/>
      <c r="C53" s="884"/>
      <c r="D53" s="880"/>
      <c r="E53" s="880"/>
      <c r="F53" s="880"/>
      <c r="G53" s="880"/>
      <c r="H53" s="880"/>
      <c r="I53" s="880"/>
      <c r="J53" s="880"/>
      <c r="K53" s="880"/>
      <c r="L53" s="880"/>
      <c r="M53" s="880"/>
      <c r="N53" s="881"/>
      <c r="O53" s="860" t="s">
        <v>2</v>
      </c>
      <c r="P53" s="860"/>
    </row>
    <row r="54" spans="1:16" ht="20.25" customHeight="1" x14ac:dyDescent="0.25">
      <c r="A54" s="883" t="s">
        <v>42</v>
      </c>
      <c r="B54" s="883"/>
      <c r="C54" s="884" t="s">
        <v>314</v>
      </c>
      <c r="D54" s="880"/>
      <c r="E54" s="880"/>
      <c r="F54" s="880"/>
      <c r="G54" s="880"/>
      <c r="H54" s="880"/>
      <c r="I54" s="880"/>
      <c r="J54" s="880"/>
      <c r="K54" s="880"/>
      <c r="L54" s="880"/>
      <c r="M54" s="880"/>
      <c r="N54" s="881"/>
      <c r="O54" s="885" t="s">
        <v>313</v>
      </c>
      <c r="P54" s="885"/>
    </row>
    <row r="55" spans="1:16" ht="21.6" customHeight="1" x14ac:dyDescent="0.25">
      <c r="A55" s="883" t="s">
        <v>43</v>
      </c>
      <c r="B55" s="883"/>
      <c r="C55" s="884" t="s">
        <v>44</v>
      </c>
      <c r="D55" s="880"/>
      <c r="E55" s="880"/>
      <c r="F55" s="880"/>
      <c r="G55" s="880"/>
      <c r="H55" s="880"/>
      <c r="I55" s="880"/>
      <c r="J55" s="880"/>
      <c r="K55" s="880"/>
      <c r="L55" s="880"/>
      <c r="M55" s="880"/>
      <c r="N55" s="881"/>
      <c r="O55" s="860">
        <v>58</v>
      </c>
      <c r="P55" s="860"/>
    </row>
    <row r="56" spans="1:16" ht="21.6" customHeight="1" x14ac:dyDescent="0.25">
      <c r="A56" s="883" t="s">
        <v>45</v>
      </c>
      <c r="B56" s="883"/>
      <c r="C56" s="884" t="s">
        <v>175</v>
      </c>
      <c r="D56" s="880"/>
      <c r="E56" s="880"/>
      <c r="F56" s="880"/>
      <c r="G56" s="880"/>
      <c r="H56" s="880"/>
      <c r="I56" s="880"/>
      <c r="J56" s="880"/>
      <c r="K56" s="880"/>
      <c r="L56" s="880"/>
      <c r="M56" s="880"/>
      <c r="N56" s="881"/>
      <c r="O56" s="885" t="s">
        <v>110</v>
      </c>
      <c r="P56" s="885"/>
    </row>
    <row r="58" spans="1:16" ht="37.5" customHeight="1" x14ac:dyDescent="0.25">
      <c r="A58" s="840" t="s">
        <v>46</v>
      </c>
      <c r="B58" s="840"/>
      <c r="C58" s="840"/>
      <c r="D58" s="840"/>
      <c r="E58" s="840"/>
      <c r="F58" s="840"/>
      <c r="G58" s="840"/>
      <c r="H58" s="840"/>
      <c r="I58" s="840"/>
      <c r="J58" s="840"/>
      <c r="K58" s="840"/>
      <c r="L58" s="840"/>
      <c r="M58" s="840"/>
      <c r="N58" s="840"/>
      <c r="O58" s="840"/>
      <c r="P58" s="840"/>
    </row>
    <row r="59" spans="1:16" ht="19.5" customHeight="1" x14ac:dyDescent="0.25">
      <c r="A59" s="873" t="s">
        <v>47</v>
      </c>
      <c r="B59" s="874"/>
      <c r="C59" s="875"/>
      <c r="D59" s="1183" t="s">
        <v>684</v>
      </c>
      <c r="E59" s="787"/>
      <c r="F59" s="787"/>
      <c r="G59" s="787"/>
      <c r="H59" s="787"/>
      <c r="I59" s="787"/>
      <c r="J59" s="787"/>
      <c r="K59" s="787"/>
      <c r="L59" s="787"/>
      <c r="M59" s="787"/>
      <c r="N59" s="787"/>
      <c r="O59" s="787"/>
      <c r="P59" s="793"/>
    </row>
    <row r="60" spans="1:16" ht="48.75" customHeight="1" x14ac:dyDescent="0.25">
      <c r="A60" s="876" t="s">
        <v>48</v>
      </c>
      <c r="B60" s="877"/>
      <c r="C60" s="878"/>
      <c r="D60" s="1088" t="s">
        <v>685</v>
      </c>
      <c r="E60" s="1089"/>
      <c r="F60" s="1089"/>
      <c r="G60" s="1089"/>
      <c r="H60" s="1089"/>
      <c r="I60" s="1089"/>
      <c r="J60" s="1089"/>
      <c r="K60" s="1089"/>
      <c r="L60" s="1089"/>
      <c r="M60" s="1089"/>
      <c r="N60" s="1089"/>
      <c r="O60" s="1089"/>
      <c r="P60" s="1090"/>
    </row>
    <row r="61" spans="1:16" ht="48.75" customHeight="1" x14ac:dyDescent="0.25">
      <c r="A61" s="880" t="s">
        <v>49</v>
      </c>
      <c r="B61" s="880"/>
      <c r="C61" s="881"/>
      <c r="D61" s="1088" t="s">
        <v>686</v>
      </c>
      <c r="E61" s="1089"/>
      <c r="F61" s="1089"/>
      <c r="G61" s="1089"/>
      <c r="H61" s="1089"/>
      <c r="I61" s="1089"/>
      <c r="J61" s="1089"/>
      <c r="K61" s="1089"/>
      <c r="L61" s="1089"/>
      <c r="M61" s="1089"/>
      <c r="N61" s="1089"/>
      <c r="O61" s="1089"/>
      <c r="P61" s="1090"/>
    </row>
    <row r="62" spans="1:16" ht="26.25" customHeight="1" x14ac:dyDescent="0.25">
      <c r="A62" s="839" t="s">
        <v>50</v>
      </c>
      <c r="B62" s="839"/>
      <c r="C62" s="839"/>
      <c r="D62" s="839"/>
      <c r="E62" s="839"/>
      <c r="F62" s="839"/>
      <c r="G62" s="839"/>
      <c r="H62" s="839"/>
      <c r="I62" s="839"/>
      <c r="J62" s="839"/>
      <c r="K62" s="839"/>
      <c r="L62" s="839"/>
      <c r="M62" s="839"/>
      <c r="N62" s="839"/>
      <c r="O62" s="839"/>
      <c r="P62" s="839"/>
    </row>
    <row r="63" spans="1:16" ht="24" customHeight="1" x14ac:dyDescent="0.25">
      <c r="A63" s="868" t="s">
        <v>51</v>
      </c>
      <c r="B63" s="841" t="s">
        <v>2</v>
      </c>
      <c r="C63" s="854" t="s">
        <v>7</v>
      </c>
      <c r="D63" s="855"/>
      <c r="E63" s="855"/>
      <c r="F63" s="855"/>
      <c r="G63" s="855"/>
      <c r="H63" s="855"/>
      <c r="I63" s="855"/>
      <c r="J63" s="871" t="s">
        <v>52</v>
      </c>
      <c r="K63" s="14">
        <v>2015</v>
      </c>
      <c r="L63" s="14">
        <v>2016</v>
      </c>
      <c r="M63" s="14">
        <v>2017</v>
      </c>
      <c r="N63" s="122">
        <v>2018</v>
      </c>
      <c r="O63" s="122">
        <v>2019</v>
      </c>
      <c r="P63" s="14">
        <v>2020</v>
      </c>
    </row>
    <row r="64" spans="1:16" ht="55.15" customHeight="1" x14ac:dyDescent="0.25">
      <c r="A64" s="869"/>
      <c r="B64" s="870"/>
      <c r="C64" s="1211"/>
      <c r="D64" s="1212"/>
      <c r="E64" s="1212"/>
      <c r="F64" s="1212"/>
      <c r="G64" s="1212"/>
      <c r="H64" s="1212"/>
      <c r="I64" s="1212"/>
      <c r="J64" s="871"/>
      <c r="K64" s="15" t="s">
        <v>10</v>
      </c>
      <c r="L64" s="15" t="s">
        <v>10</v>
      </c>
      <c r="M64" s="15" t="s">
        <v>11</v>
      </c>
      <c r="N64" s="121" t="s">
        <v>12</v>
      </c>
      <c r="O64" s="121" t="s">
        <v>13</v>
      </c>
      <c r="P64" s="15" t="s">
        <v>13</v>
      </c>
    </row>
    <row r="65" spans="1:16" ht="33.75" customHeight="1" x14ac:dyDescent="0.25">
      <c r="A65" s="866" t="s">
        <v>53</v>
      </c>
      <c r="B65" s="659" t="s">
        <v>142</v>
      </c>
      <c r="C65" s="1353" t="s">
        <v>176</v>
      </c>
      <c r="D65" s="1354"/>
      <c r="E65" s="1354"/>
      <c r="F65" s="1354"/>
      <c r="G65" s="1354"/>
      <c r="H65" s="1354"/>
      <c r="I65" s="1355"/>
      <c r="J65" s="660" t="s">
        <v>112</v>
      </c>
      <c r="K65" s="661">
        <v>14.2</v>
      </c>
      <c r="L65" s="679">
        <v>14.2</v>
      </c>
      <c r="M65" s="679">
        <v>15.22</v>
      </c>
      <c r="N65" s="679">
        <v>15.22</v>
      </c>
      <c r="O65" s="679">
        <v>16.11</v>
      </c>
      <c r="P65" s="668">
        <v>17</v>
      </c>
    </row>
    <row r="66" spans="1:16" ht="35.25" customHeight="1" x14ac:dyDescent="0.25">
      <c r="A66" s="872"/>
      <c r="B66" s="659" t="s">
        <v>177</v>
      </c>
      <c r="C66" s="1353" t="s">
        <v>178</v>
      </c>
      <c r="D66" s="1354"/>
      <c r="E66" s="1354"/>
      <c r="F66" s="1354"/>
      <c r="G66" s="1354"/>
      <c r="H66" s="1354"/>
      <c r="I66" s="1355"/>
      <c r="J66" s="660" t="s">
        <v>112</v>
      </c>
      <c r="K66" s="661">
        <v>-14.58</v>
      </c>
      <c r="L66" s="660">
        <v>10</v>
      </c>
      <c r="M66" s="660">
        <v>10</v>
      </c>
      <c r="N66" s="660">
        <v>10</v>
      </c>
      <c r="O66" s="660">
        <v>10</v>
      </c>
      <c r="P66" s="660">
        <v>10</v>
      </c>
    </row>
    <row r="67" spans="1:16" ht="33.75" customHeight="1" x14ac:dyDescent="0.25">
      <c r="A67" s="861" t="s">
        <v>54</v>
      </c>
      <c r="B67" s="660" t="s">
        <v>144</v>
      </c>
      <c r="C67" s="1356" t="s">
        <v>180</v>
      </c>
      <c r="D67" s="1356"/>
      <c r="E67" s="1356"/>
      <c r="F67" s="1356"/>
      <c r="G67" s="1356"/>
      <c r="H67" s="1356"/>
      <c r="I67" s="1356"/>
      <c r="J67" s="660" t="s">
        <v>418</v>
      </c>
      <c r="K67" s="661">
        <v>18</v>
      </c>
      <c r="L67" s="661">
        <v>44</v>
      </c>
      <c r="M67" s="668">
        <v>67</v>
      </c>
      <c r="N67" s="662">
        <v>50</v>
      </c>
      <c r="O67" s="662">
        <v>50</v>
      </c>
      <c r="P67" s="662">
        <v>50</v>
      </c>
    </row>
    <row r="68" spans="1:16" ht="28.5" customHeight="1" x14ac:dyDescent="0.25">
      <c r="A68" s="861"/>
      <c r="B68" s="660" t="s">
        <v>145</v>
      </c>
      <c r="C68" s="865" t="s">
        <v>687</v>
      </c>
      <c r="D68" s="865"/>
      <c r="E68" s="865"/>
      <c r="F68" s="865"/>
      <c r="G68" s="865"/>
      <c r="H68" s="865"/>
      <c r="I68" s="865"/>
      <c r="J68" s="653" t="s">
        <v>688</v>
      </c>
      <c r="K68" s="653" t="s">
        <v>15</v>
      </c>
      <c r="L68" s="653" t="s">
        <v>15</v>
      </c>
      <c r="M68" s="653" t="s">
        <v>15</v>
      </c>
      <c r="N68" s="653">
        <v>19800</v>
      </c>
      <c r="O68" s="653">
        <v>23800</v>
      </c>
      <c r="P68" s="653">
        <v>27700</v>
      </c>
    </row>
    <row r="69" spans="1:16" ht="33.75" customHeight="1" x14ac:dyDescent="0.25">
      <c r="A69" s="861"/>
      <c r="B69" s="660" t="s">
        <v>147</v>
      </c>
      <c r="C69" s="865" t="s">
        <v>689</v>
      </c>
      <c r="D69" s="865"/>
      <c r="E69" s="865"/>
      <c r="F69" s="865"/>
      <c r="G69" s="865"/>
      <c r="H69" s="865"/>
      <c r="I69" s="865"/>
      <c r="J69" s="673" t="s">
        <v>690</v>
      </c>
      <c r="K69" s="653" t="s">
        <v>15</v>
      </c>
      <c r="L69" s="653" t="s">
        <v>15</v>
      </c>
      <c r="M69" s="653" t="s">
        <v>15</v>
      </c>
      <c r="N69" s="641">
        <v>1587300</v>
      </c>
      <c r="O69" s="641">
        <f>N69+1904700</f>
        <v>3492000</v>
      </c>
      <c r="P69" s="641">
        <f>O69+2222000</f>
        <v>5714000</v>
      </c>
    </row>
    <row r="70" spans="1:16" ht="45" customHeight="1" x14ac:dyDescent="0.25">
      <c r="A70" s="861"/>
      <c r="B70" s="651" t="s">
        <v>169</v>
      </c>
      <c r="C70" s="862" t="s">
        <v>691</v>
      </c>
      <c r="D70" s="863"/>
      <c r="E70" s="863"/>
      <c r="F70" s="863"/>
      <c r="G70" s="863"/>
      <c r="H70" s="863"/>
      <c r="I70" s="864"/>
      <c r="J70" s="660" t="s">
        <v>418</v>
      </c>
      <c r="K70" s="675" t="s">
        <v>15</v>
      </c>
      <c r="L70" s="666" t="s">
        <v>15</v>
      </c>
      <c r="M70" s="656" t="s">
        <v>15</v>
      </c>
      <c r="N70" s="656">
        <v>4</v>
      </c>
      <c r="O70" s="656">
        <v>5</v>
      </c>
      <c r="P70" s="656">
        <v>4</v>
      </c>
    </row>
    <row r="71" spans="1:16" ht="30" customHeight="1" x14ac:dyDescent="0.25">
      <c r="A71" s="861"/>
      <c r="B71" s="651" t="s">
        <v>170</v>
      </c>
      <c r="C71" s="862" t="s">
        <v>692</v>
      </c>
      <c r="D71" s="863"/>
      <c r="E71" s="863"/>
      <c r="F71" s="863"/>
      <c r="G71" s="863"/>
      <c r="H71" s="863"/>
      <c r="I71" s="864"/>
      <c r="J71" s="660" t="s">
        <v>418</v>
      </c>
      <c r="K71" s="661" t="s">
        <v>15</v>
      </c>
      <c r="L71" s="661" t="s">
        <v>15</v>
      </c>
      <c r="M71" s="661" t="s">
        <v>15</v>
      </c>
      <c r="N71" s="652">
        <v>100</v>
      </c>
      <c r="O71" s="652">
        <v>70</v>
      </c>
      <c r="P71" s="652">
        <v>50</v>
      </c>
    </row>
    <row r="72" spans="1:16" ht="33" customHeight="1" x14ac:dyDescent="0.25">
      <c r="A72" s="861"/>
      <c r="B72" s="651" t="s">
        <v>203</v>
      </c>
      <c r="C72" s="862" t="s">
        <v>693</v>
      </c>
      <c r="D72" s="863"/>
      <c r="E72" s="863"/>
      <c r="F72" s="863"/>
      <c r="G72" s="863"/>
      <c r="H72" s="863"/>
      <c r="I72" s="864"/>
      <c r="J72" s="660" t="s">
        <v>418</v>
      </c>
      <c r="K72" s="661" t="s">
        <v>15</v>
      </c>
      <c r="L72" s="661" t="s">
        <v>15</v>
      </c>
      <c r="M72" s="661" t="s">
        <v>15</v>
      </c>
      <c r="N72" s="656">
        <v>10</v>
      </c>
      <c r="O72" s="656">
        <v>20</v>
      </c>
      <c r="P72" s="656">
        <v>30</v>
      </c>
    </row>
    <row r="73" spans="1:16" ht="26.25" customHeight="1" x14ac:dyDescent="0.25">
      <c r="A73" s="861"/>
      <c r="B73" s="651" t="s">
        <v>205</v>
      </c>
      <c r="C73" s="862" t="s">
        <v>694</v>
      </c>
      <c r="D73" s="863"/>
      <c r="E73" s="863"/>
      <c r="F73" s="863"/>
      <c r="G73" s="863"/>
      <c r="H73" s="863"/>
      <c r="I73" s="864"/>
      <c r="J73" s="652" t="s">
        <v>112</v>
      </c>
      <c r="K73" s="675" t="s">
        <v>15</v>
      </c>
      <c r="L73" s="642">
        <v>45</v>
      </c>
      <c r="M73" s="680">
        <v>76</v>
      </c>
      <c r="N73" s="680">
        <v>50</v>
      </c>
      <c r="O73" s="680">
        <v>90</v>
      </c>
      <c r="P73" s="680">
        <v>90</v>
      </c>
    </row>
    <row r="74" spans="1:16" ht="30.75" customHeight="1" x14ac:dyDescent="0.25">
      <c r="A74" s="861"/>
      <c r="B74" s="651" t="s">
        <v>227</v>
      </c>
      <c r="C74" s="862" t="s">
        <v>695</v>
      </c>
      <c r="D74" s="863"/>
      <c r="E74" s="863"/>
      <c r="F74" s="863"/>
      <c r="G74" s="863"/>
      <c r="H74" s="863"/>
      <c r="I74" s="864"/>
      <c r="J74" s="660" t="s">
        <v>418</v>
      </c>
      <c r="K74" s="661" t="s">
        <v>15</v>
      </c>
      <c r="L74" s="661" t="s">
        <v>15</v>
      </c>
      <c r="M74" s="661" t="s">
        <v>15</v>
      </c>
      <c r="N74" s="656">
        <v>3</v>
      </c>
      <c r="O74" s="656">
        <v>4</v>
      </c>
      <c r="P74" s="656">
        <v>5</v>
      </c>
    </row>
    <row r="75" spans="1:16" ht="33.75" customHeight="1" x14ac:dyDescent="0.25">
      <c r="A75" s="866" t="s">
        <v>59</v>
      </c>
      <c r="B75" s="660" t="s">
        <v>148</v>
      </c>
      <c r="C75" s="1353" t="s">
        <v>181</v>
      </c>
      <c r="D75" s="1354"/>
      <c r="E75" s="1354"/>
      <c r="F75" s="1354"/>
      <c r="G75" s="1354"/>
      <c r="H75" s="1354"/>
      <c r="I75" s="1355"/>
      <c r="J75" s="660" t="s">
        <v>112</v>
      </c>
      <c r="K75" s="662">
        <v>100</v>
      </c>
      <c r="L75" s="662">
        <v>100</v>
      </c>
      <c r="M75" s="662">
        <v>50</v>
      </c>
      <c r="N75" s="662">
        <v>50</v>
      </c>
      <c r="O75" s="662">
        <v>50</v>
      </c>
      <c r="P75" s="662">
        <v>50</v>
      </c>
    </row>
    <row r="76" spans="1:16" ht="45" customHeight="1" x14ac:dyDescent="0.25">
      <c r="A76" s="872"/>
      <c r="B76" s="651" t="s">
        <v>182</v>
      </c>
      <c r="C76" s="865" t="s">
        <v>696</v>
      </c>
      <c r="D76" s="865"/>
      <c r="E76" s="865"/>
      <c r="F76" s="865"/>
      <c r="G76" s="865"/>
      <c r="H76" s="865"/>
      <c r="I76" s="865"/>
      <c r="J76" s="660" t="s">
        <v>112</v>
      </c>
      <c r="K76" s="661" t="s">
        <v>15</v>
      </c>
      <c r="L76" s="661" t="s">
        <v>15</v>
      </c>
      <c r="M76" s="661" t="s">
        <v>15</v>
      </c>
      <c r="N76" s="678">
        <v>100</v>
      </c>
      <c r="O76" s="678">
        <v>100</v>
      </c>
      <c r="P76" s="678">
        <v>100</v>
      </c>
    </row>
    <row r="77" spans="1:16" ht="19.899999999999999" customHeight="1" x14ac:dyDescent="0.25"/>
    <row r="78" spans="1:16" x14ac:dyDescent="0.25">
      <c r="A78" s="851" t="s">
        <v>60</v>
      </c>
      <c r="B78" s="852"/>
      <c r="C78" s="852"/>
      <c r="D78" s="852"/>
      <c r="E78" s="852"/>
      <c r="F78" s="852"/>
      <c r="G78" s="852"/>
      <c r="H78" s="852"/>
      <c r="I78" s="852"/>
      <c r="J78" s="852"/>
      <c r="K78" s="852"/>
      <c r="L78" s="852"/>
      <c r="M78" s="852"/>
      <c r="N78" s="852"/>
      <c r="O78" s="852"/>
      <c r="P78" s="853"/>
    </row>
    <row r="79" spans="1:16" x14ac:dyDescent="0.25">
      <c r="A79" s="854" t="s">
        <v>7</v>
      </c>
      <c r="B79" s="855"/>
      <c r="C79" s="855"/>
      <c r="D79" s="856"/>
      <c r="E79" s="820" t="s">
        <v>2</v>
      </c>
      <c r="F79" s="822"/>
      <c r="G79" s="841">
        <v>2015</v>
      </c>
      <c r="H79" s="841"/>
      <c r="I79" s="52">
        <v>2016</v>
      </c>
      <c r="J79" s="52">
        <v>2017</v>
      </c>
      <c r="K79" s="860">
        <v>2018</v>
      </c>
      <c r="L79" s="860"/>
      <c r="M79" s="860">
        <v>2019</v>
      </c>
      <c r="N79" s="860"/>
      <c r="O79" s="860">
        <v>2020</v>
      </c>
      <c r="P79" s="860"/>
    </row>
    <row r="80" spans="1:16" x14ac:dyDescent="0.25">
      <c r="A80" s="857"/>
      <c r="B80" s="858"/>
      <c r="C80" s="858"/>
      <c r="D80" s="859"/>
      <c r="E80" s="52" t="s">
        <v>61</v>
      </c>
      <c r="F80" s="61" t="s">
        <v>62</v>
      </c>
      <c r="G80" s="820" t="s">
        <v>10</v>
      </c>
      <c r="H80" s="822"/>
      <c r="I80" s="52" t="s">
        <v>10</v>
      </c>
      <c r="J80" s="52" t="s">
        <v>11</v>
      </c>
      <c r="K80" s="820" t="s">
        <v>12</v>
      </c>
      <c r="L80" s="822"/>
      <c r="M80" s="820" t="s">
        <v>13</v>
      </c>
      <c r="N80" s="822"/>
      <c r="O80" s="820" t="s">
        <v>13</v>
      </c>
      <c r="P80" s="822"/>
    </row>
    <row r="81" spans="1:16" ht="21" customHeight="1" x14ac:dyDescent="0.25">
      <c r="A81" s="1333" t="s">
        <v>76</v>
      </c>
      <c r="B81" s="1334"/>
      <c r="C81" s="1334"/>
      <c r="D81" s="1335"/>
      <c r="E81" s="42" t="s">
        <v>106</v>
      </c>
      <c r="F81" s="52"/>
      <c r="G81" s="820" t="s">
        <v>15</v>
      </c>
      <c r="H81" s="822"/>
      <c r="I81" s="443">
        <v>17786</v>
      </c>
      <c r="J81" s="166">
        <f>J82+J88+J90+J92+J94</f>
        <v>105890</v>
      </c>
      <c r="K81" s="1342">
        <f>K82+K88+K90+K92+K94</f>
        <v>147552.1</v>
      </c>
      <c r="L81" s="1343"/>
      <c r="M81" s="1342">
        <f>M82+M88+M90+M92</f>
        <v>157552.1</v>
      </c>
      <c r="N81" s="1343"/>
      <c r="O81" s="1342">
        <f t="shared" ref="O81" si="0">O82+O88+O90+O92</f>
        <v>152552.1</v>
      </c>
      <c r="P81" s="1343"/>
    </row>
    <row r="82" spans="1:16" ht="21" customHeight="1" x14ac:dyDescent="0.25">
      <c r="A82" s="1333" t="s">
        <v>128</v>
      </c>
      <c r="B82" s="1334"/>
      <c r="C82" s="1334"/>
      <c r="D82" s="1335"/>
      <c r="E82" s="42"/>
      <c r="F82" s="56">
        <v>220000</v>
      </c>
      <c r="G82" s="820" t="s">
        <v>15</v>
      </c>
      <c r="H82" s="822"/>
      <c r="I82" s="443">
        <v>91.5</v>
      </c>
      <c r="J82" s="166">
        <v>690</v>
      </c>
      <c r="K82" s="1342">
        <v>260</v>
      </c>
      <c r="L82" s="1343"/>
      <c r="M82" s="1350">
        <v>320</v>
      </c>
      <c r="N82" s="1351"/>
      <c r="O82" s="1342">
        <v>300</v>
      </c>
      <c r="P82" s="1343"/>
    </row>
    <row r="83" spans="1:16" ht="22.15" customHeight="1" x14ac:dyDescent="0.25">
      <c r="A83" s="1337" t="s">
        <v>183</v>
      </c>
      <c r="B83" s="1338"/>
      <c r="C83" s="1338"/>
      <c r="D83" s="1339"/>
      <c r="E83" s="42"/>
      <c r="F83" s="52">
        <v>222600</v>
      </c>
      <c r="G83" s="820" t="s">
        <v>15</v>
      </c>
      <c r="H83" s="822"/>
      <c r="I83" s="435"/>
      <c r="J83" s="84">
        <v>50</v>
      </c>
      <c r="K83" s="1340">
        <v>80</v>
      </c>
      <c r="L83" s="1341"/>
      <c r="M83" s="1340">
        <v>100</v>
      </c>
      <c r="N83" s="1341"/>
      <c r="O83" s="1340">
        <v>100</v>
      </c>
      <c r="P83" s="1341"/>
    </row>
    <row r="84" spans="1:16" ht="22.15" customHeight="1" x14ac:dyDescent="0.25">
      <c r="A84" s="753" t="s">
        <v>214</v>
      </c>
      <c r="B84" s="753"/>
      <c r="C84" s="753"/>
      <c r="D84" s="753"/>
      <c r="E84" s="546"/>
      <c r="F84" s="552">
        <v>222720</v>
      </c>
      <c r="G84" s="742" t="s">
        <v>15</v>
      </c>
      <c r="H84" s="744"/>
      <c r="I84" s="505"/>
      <c r="J84" s="546"/>
      <c r="K84" s="1352">
        <v>100</v>
      </c>
      <c r="L84" s="1352"/>
      <c r="M84" s="1352">
        <v>140</v>
      </c>
      <c r="N84" s="1352"/>
      <c r="O84" s="1352">
        <v>110</v>
      </c>
      <c r="P84" s="1352"/>
    </row>
    <row r="85" spans="1:16" ht="18.600000000000001" customHeight="1" x14ac:dyDescent="0.25">
      <c r="A85" s="1337" t="s">
        <v>184</v>
      </c>
      <c r="B85" s="1338"/>
      <c r="C85" s="1338"/>
      <c r="D85" s="1339"/>
      <c r="E85" s="42"/>
      <c r="F85" s="52">
        <v>222910</v>
      </c>
      <c r="G85" s="820" t="s">
        <v>15</v>
      </c>
      <c r="H85" s="822"/>
      <c r="I85" s="435">
        <v>60.3</v>
      </c>
      <c r="J85" s="84"/>
      <c r="K85" s="1342"/>
      <c r="L85" s="1343"/>
      <c r="M85" s="1342"/>
      <c r="N85" s="1343"/>
      <c r="O85" s="1342"/>
      <c r="P85" s="1343"/>
    </row>
    <row r="86" spans="1:16" ht="22.5" customHeight="1" x14ac:dyDescent="0.25">
      <c r="A86" s="1337" t="s">
        <v>185</v>
      </c>
      <c r="B86" s="1338"/>
      <c r="C86" s="1338"/>
      <c r="D86" s="1339"/>
      <c r="E86" s="42"/>
      <c r="F86" s="52">
        <v>222930</v>
      </c>
      <c r="G86" s="820" t="s">
        <v>15</v>
      </c>
      <c r="H86" s="822"/>
      <c r="I86" s="435"/>
      <c r="J86" s="84">
        <v>470</v>
      </c>
      <c r="K86" s="1340"/>
      <c r="L86" s="1341"/>
      <c r="M86" s="1340"/>
      <c r="N86" s="1341"/>
      <c r="O86" s="1340"/>
      <c r="P86" s="1341"/>
    </row>
    <row r="87" spans="1:16" ht="21.75" customHeight="1" x14ac:dyDescent="0.25">
      <c r="A87" s="1337" t="s">
        <v>150</v>
      </c>
      <c r="B87" s="1338"/>
      <c r="C87" s="1338"/>
      <c r="D87" s="1339"/>
      <c r="E87" s="56"/>
      <c r="F87" s="61">
        <v>222990</v>
      </c>
      <c r="G87" s="820" t="s">
        <v>15</v>
      </c>
      <c r="H87" s="822"/>
      <c r="I87" s="435">
        <v>31.2</v>
      </c>
      <c r="J87" s="83">
        <v>170</v>
      </c>
      <c r="K87" s="1340">
        <v>80</v>
      </c>
      <c r="L87" s="1341"/>
      <c r="M87" s="1340">
        <v>80</v>
      </c>
      <c r="N87" s="1341"/>
      <c r="O87" s="1340">
        <v>90</v>
      </c>
      <c r="P87" s="1341"/>
    </row>
    <row r="88" spans="1:16" ht="19.899999999999999" customHeight="1" x14ac:dyDescent="0.25">
      <c r="A88" s="1347" t="s">
        <v>107</v>
      </c>
      <c r="B88" s="1348"/>
      <c r="C88" s="1348"/>
      <c r="D88" s="1349"/>
      <c r="E88" s="125"/>
      <c r="F88" s="85">
        <v>250000</v>
      </c>
      <c r="G88" s="820" t="s">
        <v>15</v>
      </c>
      <c r="H88" s="822"/>
      <c r="I88" s="443">
        <v>12716.5</v>
      </c>
      <c r="J88" s="167">
        <v>100000</v>
      </c>
      <c r="K88" s="1342">
        <v>141552.1</v>
      </c>
      <c r="L88" s="1343"/>
      <c r="M88" s="1342">
        <v>156702.1</v>
      </c>
      <c r="N88" s="1343"/>
      <c r="O88" s="1342">
        <v>151652.1</v>
      </c>
      <c r="P88" s="1343"/>
    </row>
    <row r="89" spans="1:16" ht="29.45" customHeight="1" x14ac:dyDescent="0.25">
      <c r="A89" s="1277" t="s">
        <v>309</v>
      </c>
      <c r="B89" s="1278"/>
      <c r="C89" s="1278"/>
      <c r="D89" s="1279"/>
      <c r="E89" s="125"/>
      <c r="F89" s="127">
        <v>254000</v>
      </c>
      <c r="G89" s="820"/>
      <c r="H89" s="822"/>
      <c r="I89" s="435">
        <v>12716.5</v>
      </c>
      <c r="J89" s="83">
        <v>100000</v>
      </c>
      <c r="K89" s="1340">
        <v>141552.1</v>
      </c>
      <c r="L89" s="1341"/>
      <c r="M89" s="1340">
        <v>156702.1</v>
      </c>
      <c r="N89" s="1341"/>
      <c r="O89" s="1340">
        <v>151652.1</v>
      </c>
      <c r="P89" s="1341"/>
    </row>
    <row r="90" spans="1:16" ht="21" customHeight="1" x14ac:dyDescent="0.25">
      <c r="A90" s="1344" t="s">
        <v>98</v>
      </c>
      <c r="B90" s="1345"/>
      <c r="C90" s="1345"/>
      <c r="D90" s="1346"/>
      <c r="E90" s="56"/>
      <c r="F90" s="85">
        <v>310000</v>
      </c>
      <c r="G90" s="820" t="s">
        <v>15</v>
      </c>
      <c r="H90" s="822"/>
      <c r="I90" s="529"/>
      <c r="J90" s="167"/>
      <c r="K90" s="1342">
        <v>450</v>
      </c>
      <c r="L90" s="1343"/>
      <c r="M90" s="1342">
        <v>450</v>
      </c>
      <c r="N90" s="1343"/>
      <c r="O90" s="1342">
        <v>500</v>
      </c>
      <c r="P90" s="1343"/>
    </row>
    <row r="91" spans="1:16" ht="19.5" customHeight="1" x14ac:dyDescent="0.25">
      <c r="A91" s="1337" t="s">
        <v>186</v>
      </c>
      <c r="B91" s="1338"/>
      <c r="C91" s="1338"/>
      <c r="D91" s="1339"/>
      <c r="E91" s="56"/>
      <c r="F91" s="61">
        <v>314110</v>
      </c>
      <c r="G91" s="820" t="s">
        <v>15</v>
      </c>
      <c r="H91" s="822"/>
      <c r="I91" s="435"/>
      <c r="J91" s="84"/>
      <c r="K91" s="1340">
        <v>450</v>
      </c>
      <c r="L91" s="1341"/>
      <c r="M91" s="1340">
        <v>450</v>
      </c>
      <c r="N91" s="1341"/>
      <c r="O91" s="1340">
        <v>500</v>
      </c>
      <c r="P91" s="1341"/>
    </row>
    <row r="92" spans="1:16" ht="19.5" customHeight="1" x14ac:dyDescent="0.25">
      <c r="A92" s="749" t="s">
        <v>101</v>
      </c>
      <c r="B92" s="749"/>
      <c r="C92" s="749"/>
      <c r="D92" s="749"/>
      <c r="E92" s="528"/>
      <c r="F92" s="85">
        <v>330000</v>
      </c>
      <c r="G92" s="820" t="s">
        <v>15</v>
      </c>
      <c r="H92" s="822"/>
      <c r="I92" s="527"/>
      <c r="J92" s="84"/>
      <c r="K92" s="1342">
        <v>90</v>
      </c>
      <c r="L92" s="1343"/>
      <c r="M92" s="1342">
        <v>80</v>
      </c>
      <c r="N92" s="1343"/>
      <c r="O92" s="1342">
        <v>100</v>
      </c>
      <c r="P92" s="1343"/>
    </row>
    <row r="93" spans="1:16" ht="19.5" customHeight="1" x14ac:dyDescent="0.25">
      <c r="A93" s="1337" t="s">
        <v>104</v>
      </c>
      <c r="B93" s="1338"/>
      <c r="C93" s="1338"/>
      <c r="D93" s="1339"/>
      <c r="E93" s="528"/>
      <c r="F93" s="530">
        <v>339110</v>
      </c>
      <c r="G93" s="820" t="s">
        <v>15</v>
      </c>
      <c r="H93" s="822"/>
      <c r="I93" s="527"/>
      <c r="J93" s="84"/>
      <c r="K93" s="1340">
        <v>90</v>
      </c>
      <c r="L93" s="1341"/>
      <c r="M93" s="1340">
        <v>80</v>
      </c>
      <c r="N93" s="1341"/>
      <c r="O93" s="1340">
        <v>100</v>
      </c>
      <c r="P93" s="1341"/>
    </row>
    <row r="94" spans="1:16" ht="20.25" customHeight="1" x14ac:dyDescent="0.25">
      <c r="A94" s="1333" t="s">
        <v>187</v>
      </c>
      <c r="B94" s="1334"/>
      <c r="C94" s="1334"/>
      <c r="D94" s="1335"/>
      <c r="E94" s="52"/>
      <c r="F94" s="56">
        <v>281110</v>
      </c>
      <c r="G94" s="841" t="s">
        <v>15</v>
      </c>
      <c r="H94" s="841"/>
      <c r="I94" s="443">
        <v>4978</v>
      </c>
      <c r="J94" s="166">
        <v>5200</v>
      </c>
      <c r="K94" s="1336">
        <v>5200</v>
      </c>
      <c r="L94" s="1336"/>
      <c r="M94" s="1336"/>
      <c r="N94" s="1336"/>
      <c r="O94" s="1336"/>
      <c r="P94" s="1336"/>
    </row>
    <row r="95" spans="1:16" ht="20.45" customHeight="1" x14ac:dyDescent="0.25"/>
    <row r="96" spans="1:16" ht="22.15" customHeight="1" x14ac:dyDescent="0.25">
      <c r="A96" s="839" t="s">
        <v>63</v>
      </c>
      <c r="B96" s="839"/>
      <c r="C96" s="839"/>
      <c r="D96" s="839"/>
      <c r="E96" s="839"/>
      <c r="F96" s="839"/>
      <c r="G96" s="839"/>
      <c r="H96" s="839"/>
      <c r="I96" s="839"/>
      <c r="J96" s="839"/>
      <c r="K96" s="839"/>
      <c r="L96" s="839"/>
      <c r="M96" s="839"/>
      <c r="N96" s="839"/>
      <c r="O96" s="839"/>
      <c r="P96" s="839"/>
    </row>
    <row r="97" spans="1:16" ht="19.899999999999999" customHeight="1" x14ac:dyDescent="0.25">
      <c r="A97" s="841" t="s">
        <v>7</v>
      </c>
      <c r="B97" s="841"/>
      <c r="C97" s="841"/>
      <c r="D97" s="841"/>
      <c r="E97" s="841" t="s">
        <v>2</v>
      </c>
      <c r="F97" s="841"/>
      <c r="G97" s="841"/>
      <c r="H97" s="841"/>
      <c r="I97" s="843" t="s">
        <v>64</v>
      </c>
      <c r="J97" s="843" t="s">
        <v>65</v>
      </c>
      <c r="K97" s="843" t="s">
        <v>445</v>
      </c>
      <c r="L97" s="53">
        <v>2017</v>
      </c>
      <c r="M97" s="843" t="s">
        <v>446</v>
      </c>
      <c r="N97" s="52">
        <v>2018</v>
      </c>
      <c r="O97" s="52">
        <v>2019</v>
      </c>
      <c r="P97" s="52">
        <v>2020</v>
      </c>
    </row>
    <row r="98" spans="1:16" ht="63" customHeight="1" x14ac:dyDescent="0.25">
      <c r="A98" s="841"/>
      <c r="B98" s="841"/>
      <c r="C98" s="841"/>
      <c r="D98" s="841"/>
      <c r="E98" s="52" t="s">
        <v>66</v>
      </c>
      <c r="F98" s="52" t="s">
        <v>61</v>
      </c>
      <c r="G98" s="62" t="s">
        <v>12</v>
      </c>
      <c r="H98" s="61" t="s">
        <v>62</v>
      </c>
      <c r="I98" s="843"/>
      <c r="J98" s="843"/>
      <c r="K98" s="843"/>
      <c r="L98" s="19" t="s">
        <v>67</v>
      </c>
      <c r="M98" s="843"/>
      <c r="N98" s="20" t="s">
        <v>12</v>
      </c>
      <c r="O98" s="62" t="s">
        <v>13</v>
      </c>
      <c r="P98" s="62" t="s">
        <v>13</v>
      </c>
    </row>
    <row r="99" spans="1:16" x14ac:dyDescent="0.25">
      <c r="A99" s="820">
        <v>1</v>
      </c>
      <c r="B99" s="821"/>
      <c r="C99" s="821"/>
      <c r="D99" s="822"/>
      <c r="E99" s="52">
        <v>2</v>
      </c>
      <c r="F99" s="52">
        <v>3</v>
      </c>
      <c r="G99" s="52">
        <v>4</v>
      </c>
      <c r="H99" s="52">
        <v>5</v>
      </c>
      <c r="I99" s="52">
        <v>6</v>
      </c>
      <c r="J99" s="52">
        <v>7</v>
      </c>
      <c r="K99" s="52">
        <v>8</v>
      </c>
      <c r="L99" s="52">
        <v>9</v>
      </c>
      <c r="M99" s="52" t="s">
        <v>68</v>
      </c>
      <c r="N99" s="52">
        <v>11</v>
      </c>
      <c r="O99" s="52">
        <v>12</v>
      </c>
      <c r="P99" s="52">
        <v>13</v>
      </c>
    </row>
    <row r="100" spans="1:16" ht="17.45" customHeight="1" x14ac:dyDescent="0.25">
      <c r="A100" s="1326"/>
      <c r="B100" s="1327"/>
      <c r="C100" s="1327"/>
      <c r="D100" s="1328"/>
      <c r="E100" s="75"/>
      <c r="F100" s="86"/>
      <c r="G100" s="75"/>
      <c r="H100" s="75"/>
      <c r="I100" s="75"/>
      <c r="J100" s="75"/>
      <c r="K100" s="75"/>
      <c r="L100" s="76"/>
      <c r="M100" s="75"/>
      <c r="N100" s="75"/>
      <c r="O100" s="75"/>
      <c r="P100" s="13"/>
    </row>
    <row r="101" spans="1:16" ht="16.149999999999999" customHeight="1" x14ac:dyDescent="0.25">
      <c r="A101" s="1329"/>
      <c r="B101" s="1330"/>
      <c r="C101" s="1330"/>
      <c r="D101" s="1331"/>
      <c r="E101" s="75"/>
      <c r="F101" s="86"/>
      <c r="G101" s="75"/>
      <c r="H101" s="61"/>
      <c r="I101" s="75"/>
      <c r="J101" s="75"/>
      <c r="K101" s="75"/>
      <c r="L101" s="76"/>
      <c r="M101" s="75"/>
      <c r="N101" s="75"/>
      <c r="O101" s="75"/>
      <c r="P101" s="13"/>
    </row>
    <row r="102" spans="1:16" ht="15.6" customHeight="1" x14ac:dyDescent="0.25">
      <c r="A102" s="850"/>
      <c r="B102" s="850"/>
      <c r="C102" s="850"/>
      <c r="D102" s="850"/>
      <c r="E102" s="87"/>
      <c r="F102" s="87"/>
      <c r="G102" s="87"/>
      <c r="H102" s="75"/>
      <c r="I102" s="27"/>
      <c r="J102" s="27"/>
      <c r="K102" s="27"/>
      <c r="L102" s="76"/>
      <c r="M102" s="27"/>
      <c r="N102" s="75"/>
      <c r="O102" s="75"/>
      <c r="P102" s="13"/>
    </row>
    <row r="103" spans="1:16" ht="15.6" customHeight="1" x14ac:dyDescent="0.25">
      <c r="A103" s="1329"/>
      <c r="B103" s="1330"/>
      <c r="C103" s="1330"/>
      <c r="D103" s="1331"/>
      <c r="E103" s="87"/>
      <c r="F103" s="87"/>
      <c r="G103" s="87"/>
      <c r="H103" s="88"/>
      <c r="I103" s="87"/>
      <c r="J103" s="87"/>
      <c r="K103" s="87"/>
      <c r="L103" s="89"/>
      <c r="M103" s="87"/>
      <c r="N103" s="88"/>
      <c r="O103" s="88"/>
      <c r="P103" s="8"/>
    </row>
    <row r="104" spans="1:16" ht="12.6" customHeight="1" x14ac:dyDescent="0.25">
      <c r="A104" s="888"/>
      <c r="B104" s="1332"/>
      <c r="C104" s="1332"/>
      <c r="D104" s="889"/>
      <c r="E104" s="8"/>
      <c r="F104" s="8"/>
      <c r="G104" s="8"/>
      <c r="H104" s="8"/>
      <c r="I104" s="8"/>
      <c r="J104" s="8"/>
      <c r="K104" s="8"/>
      <c r="L104" s="8"/>
      <c r="M104" s="8"/>
      <c r="N104" s="13"/>
      <c r="O104" s="70"/>
      <c r="P104" s="13"/>
    </row>
    <row r="105" spans="1:16" ht="21.6" customHeight="1" x14ac:dyDescent="0.25">
      <c r="A105" s="1325"/>
      <c r="B105" s="1325"/>
      <c r="C105" s="1325"/>
      <c r="D105" s="1325"/>
      <c r="E105" s="1325"/>
      <c r="F105" s="1325"/>
      <c r="G105" s="1325"/>
      <c r="H105" s="1325"/>
      <c r="I105" s="1325"/>
      <c r="J105" s="1325"/>
      <c r="K105" s="1325"/>
      <c r="L105" s="1325"/>
      <c r="M105" s="1325"/>
      <c r="N105" s="1325"/>
      <c r="O105" s="1325"/>
      <c r="P105" s="1325"/>
    </row>
    <row r="106" spans="1:16" ht="19.149999999999999" customHeight="1" x14ac:dyDescent="0.25">
      <c r="B106" s="90"/>
      <c r="C106" s="90"/>
      <c r="D106" s="90"/>
      <c r="E106" s="90"/>
      <c r="F106" s="90"/>
      <c r="G106" s="90"/>
      <c r="H106" s="90"/>
      <c r="I106" s="90"/>
      <c r="J106" s="90"/>
      <c r="K106" s="90"/>
      <c r="L106" s="90"/>
      <c r="M106" s="90"/>
      <c r="N106" s="90"/>
      <c r="O106" s="90"/>
      <c r="P106" s="90"/>
    </row>
    <row r="107" spans="1:16" s="21" customFormat="1" ht="24.6" customHeight="1" x14ac:dyDescent="0.25">
      <c r="A107" s="829" t="s">
        <v>69</v>
      </c>
      <c r="B107" s="830"/>
      <c r="C107" s="830"/>
      <c r="D107" s="830"/>
      <c r="E107" s="830"/>
      <c r="F107" s="830"/>
      <c r="G107" s="830"/>
      <c r="H107" s="830"/>
      <c r="I107" s="830"/>
      <c r="J107" s="830"/>
      <c r="K107" s="830"/>
      <c r="L107" s="830"/>
      <c r="M107" s="830"/>
      <c r="N107" s="830"/>
      <c r="O107" s="830"/>
      <c r="P107" s="831"/>
    </row>
    <row r="108" spans="1:16" s="21" customFormat="1" ht="24.6" customHeight="1" x14ac:dyDescent="0.25">
      <c r="A108" s="813" t="s">
        <v>70</v>
      </c>
      <c r="B108" s="814"/>
      <c r="C108" s="814"/>
      <c r="D108" s="814"/>
      <c r="E108" s="814"/>
      <c r="F108" s="814"/>
      <c r="G108" s="814"/>
      <c r="H108" s="814"/>
      <c r="I108" s="814"/>
      <c r="J108" s="814"/>
      <c r="K108" s="814"/>
      <c r="L108" s="814"/>
      <c r="M108" s="814"/>
      <c r="N108" s="814"/>
      <c r="O108" s="814"/>
      <c r="P108" s="815"/>
    </row>
    <row r="109" spans="1:16" s="21" customFormat="1" ht="24.6" customHeight="1" x14ac:dyDescent="0.25">
      <c r="A109" s="813" t="s">
        <v>71</v>
      </c>
      <c r="B109" s="814"/>
      <c r="C109" s="814"/>
      <c r="D109" s="814"/>
      <c r="E109" s="814"/>
      <c r="F109" s="814"/>
      <c r="G109" s="814"/>
      <c r="H109" s="814"/>
      <c r="I109" s="814"/>
      <c r="J109" s="814"/>
      <c r="K109" s="814"/>
      <c r="L109" s="814"/>
      <c r="M109" s="814"/>
      <c r="N109" s="814"/>
      <c r="O109" s="814"/>
      <c r="P109" s="815"/>
    </row>
    <row r="110" spans="1:16" s="21" customFormat="1" ht="24.6" customHeight="1" x14ac:dyDescent="0.25">
      <c r="A110" s="816" t="s">
        <v>72</v>
      </c>
      <c r="B110" s="817"/>
      <c r="C110" s="817"/>
      <c r="D110" s="817"/>
      <c r="E110" s="817"/>
      <c r="F110" s="817"/>
      <c r="G110" s="817"/>
      <c r="H110" s="817"/>
      <c r="I110" s="817"/>
      <c r="J110" s="817"/>
      <c r="K110" s="817"/>
      <c r="L110" s="817"/>
      <c r="M110" s="817"/>
      <c r="N110" s="817"/>
      <c r="O110" s="817"/>
      <c r="P110" s="818"/>
    </row>
    <row r="112" spans="1:16" ht="37.5" customHeight="1" x14ac:dyDescent="0.25">
      <c r="A112" s="819" t="s">
        <v>73</v>
      </c>
      <c r="B112" s="819"/>
      <c r="C112" s="819"/>
      <c r="D112" s="819"/>
      <c r="E112" s="819"/>
      <c r="F112" s="819"/>
      <c r="G112" s="819"/>
      <c r="H112" s="819"/>
      <c r="I112" s="819"/>
      <c r="J112" s="819"/>
      <c r="K112" s="819"/>
      <c r="L112" s="819"/>
      <c r="M112" s="819"/>
      <c r="N112" s="819"/>
      <c r="O112" s="819"/>
      <c r="P112" s="819"/>
    </row>
    <row r="113" spans="1:16" ht="38.25" hidden="1" customHeight="1" x14ac:dyDescent="0.25">
      <c r="A113" s="63"/>
      <c r="C113" s="63"/>
      <c r="D113" s="63"/>
      <c r="E113" s="63"/>
      <c r="F113" s="63"/>
      <c r="G113" s="63"/>
      <c r="H113" s="63"/>
      <c r="I113" s="63"/>
      <c r="J113" s="63"/>
      <c r="K113" s="63"/>
      <c r="L113" s="63"/>
      <c r="M113" s="63"/>
      <c r="N113" s="63"/>
      <c r="O113" s="63"/>
      <c r="P113" s="63"/>
    </row>
    <row r="114" spans="1:16" ht="48.75" hidden="1" customHeight="1" x14ac:dyDescent="0.25"/>
  </sheetData>
  <mergeCells count="274">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A15:D15"/>
    <mergeCell ref="G15:H15"/>
    <mergeCell ref="K15:L15"/>
    <mergeCell ref="M15:N15"/>
    <mergeCell ref="O15:P15"/>
    <mergeCell ref="A16:D16"/>
    <mergeCell ref="G16:H16"/>
    <mergeCell ref="K16:L16"/>
    <mergeCell ref="M16:N16"/>
    <mergeCell ref="O16:P16"/>
    <mergeCell ref="A17:D17"/>
    <mergeCell ref="G17:H17"/>
    <mergeCell ref="K17:L17"/>
    <mergeCell ref="M17:N17"/>
    <mergeCell ref="O17:P17"/>
    <mergeCell ref="A19:D19"/>
    <mergeCell ref="G19:H19"/>
    <mergeCell ref="K19:L19"/>
    <mergeCell ref="M19:N19"/>
    <mergeCell ref="O19:P19"/>
    <mergeCell ref="A18:D18"/>
    <mergeCell ref="G18:H18"/>
    <mergeCell ref="K18:L18"/>
    <mergeCell ref="M18:N18"/>
    <mergeCell ref="O18:P18"/>
    <mergeCell ref="A21:B22"/>
    <mergeCell ref="C21:F21"/>
    <mergeCell ref="G21:H21"/>
    <mergeCell ref="K21:L21"/>
    <mergeCell ref="M21:N21"/>
    <mergeCell ref="O21:P21"/>
    <mergeCell ref="G22:H22"/>
    <mergeCell ref="K22:L22"/>
    <mergeCell ref="M22:N22"/>
    <mergeCell ref="O22:P22"/>
    <mergeCell ref="A23:B23"/>
    <mergeCell ref="G23:H23"/>
    <mergeCell ref="K23:L23"/>
    <mergeCell ref="M23:N23"/>
    <mergeCell ref="O23:P23"/>
    <mergeCell ref="A24:B24"/>
    <mergeCell ref="G24:H24"/>
    <mergeCell ref="K24:L24"/>
    <mergeCell ref="M24:N24"/>
    <mergeCell ref="O24:P24"/>
    <mergeCell ref="A25:B25"/>
    <mergeCell ref="G25:H25"/>
    <mergeCell ref="K25:L25"/>
    <mergeCell ref="M25:N25"/>
    <mergeCell ref="O25:P25"/>
    <mergeCell ref="A26:B26"/>
    <mergeCell ref="G26:H26"/>
    <mergeCell ref="K26:L26"/>
    <mergeCell ref="M26:N26"/>
    <mergeCell ref="O26:P26"/>
    <mergeCell ref="A27:B27"/>
    <mergeCell ref="G27:H27"/>
    <mergeCell ref="K27:L27"/>
    <mergeCell ref="M27:N27"/>
    <mergeCell ref="O27:P27"/>
    <mergeCell ref="A30:P30"/>
    <mergeCell ref="A31:C32"/>
    <mergeCell ref="D31:F31"/>
    <mergeCell ref="G31:J31"/>
    <mergeCell ref="K31:M31"/>
    <mergeCell ref="N31:P31"/>
    <mergeCell ref="E32:F32"/>
    <mergeCell ref="G32:H32"/>
    <mergeCell ref="A28:B28"/>
    <mergeCell ref="G28:H28"/>
    <mergeCell ref="K28:L28"/>
    <mergeCell ref="M28:N28"/>
    <mergeCell ref="O28:P28"/>
    <mergeCell ref="A35:C35"/>
    <mergeCell ref="E35:F35"/>
    <mergeCell ref="G35:H35"/>
    <mergeCell ref="E36:F36"/>
    <mergeCell ref="G36:H36"/>
    <mergeCell ref="A36:C36"/>
    <mergeCell ref="A33:C33"/>
    <mergeCell ref="E33:F33"/>
    <mergeCell ref="G33:H33"/>
    <mergeCell ref="A34:C34"/>
    <mergeCell ref="E34:F34"/>
    <mergeCell ref="G34:H34"/>
    <mergeCell ref="A39:C39"/>
    <mergeCell ref="E39:F39"/>
    <mergeCell ref="G39:H39"/>
    <mergeCell ref="A40:C40"/>
    <mergeCell ref="E40:F40"/>
    <mergeCell ref="G40:H40"/>
    <mergeCell ref="A37:C37"/>
    <mergeCell ref="E37:F37"/>
    <mergeCell ref="G37:H37"/>
    <mergeCell ref="A38:C38"/>
    <mergeCell ref="E38:F38"/>
    <mergeCell ref="G38:H38"/>
    <mergeCell ref="A42:P42"/>
    <mergeCell ref="A43:B44"/>
    <mergeCell ref="C43:H43"/>
    <mergeCell ref="I43:J44"/>
    <mergeCell ref="A45:B45"/>
    <mergeCell ref="I45:J45"/>
    <mergeCell ref="A49:B49"/>
    <mergeCell ref="I50:J50"/>
    <mergeCell ref="A51:B51"/>
    <mergeCell ref="A52:P52"/>
    <mergeCell ref="A53:B53"/>
    <mergeCell ref="C53:N53"/>
    <mergeCell ref="O53:P53"/>
    <mergeCell ref="A46:B46"/>
    <mergeCell ref="A47:B47"/>
    <mergeCell ref="A48:B48"/>
    <mergeCell ref="A56:B56"/>
    <mergeCell ref="C56:N56"/>
    <mergeCell ref="O56:P56"/>
    <mergeCell ref="A58:P58"/>
    <mergeCell ref="A59:C59"/>
    <mergeCell ref="D59:P59"/>
    <mergeCell ref="A54:B54"/>
    <mergeCell ref="C54:N54"/>
    <mergeCell ref="O54:P54"/>
    <mergeCell ref="A55:B55"/>
    <mergeCell ref="C55:N55"/>
    <mergeCell ref="O55:P55"/>
    <mergeCell ref="A60:C60"/>
    <mergeCell ref="D60:P60"/>
    <mergeCell ref="A61:C61"/>
    <mergeCell ref="D61:P61"/>
    <mergeCell ref="A62:P62"/>
    <mergeCell ref="A63:A64"/>
    <mergeCell ref="B63:B64"/>
    <mergeCell ref="C63:I64"/>
    <mergeCell ref="J63:J64"/>
    <mergeCell ref="A65:A66"/>
    <mergeCell ref="C65:I65"/>
    <mergeCell ref="C76:I76"/>
    <mergeCell ref="C66:I66"/>
    <mergeCell ref="A67:A74"/>
    <mergeCell ref="C67:I67"/>
    <mergeCell ref="C68:I68"/>
    <mergeCell ref="C69:I69"/>
    <mergeCell ref="C70:I70"/>
    <mergeCell ref="C71:I71"/>
    <mergeCell ref="C72:I72"/>
    <mergeCell ref="C73:I73"/>
    <mergeCell ref="C74:I74"/>
    <mergeCell ref="A75:A76"/>
    <mergeCell ref="C75:I75"/>
    <mergeCell ref="A78:P78"/>
    <mergeCell ref="A79:D80"/>
    <mergeCell ref="E79:F79"/>
    <mergeCell ref="G79:H79"/>
    <mergeCell ref="K79:L79"/>
    <mergeCell ref="M79:N79"/>
    <mergeCell ref="O79:P79"/>
    <mergeCell ref="G80:H80"/>
    <mergeCell ref="K80:L80"/>
    <mergeCell ref="M80:N80"/>
    <mergeCell ref="O80:P80"/>
    <mergeCell ref="A81:D81"/>
    <mergeCell ref="G81:H81"/>
    <mergeCell ref="K81:L81"/>
    <mergeCell ref="M81:N81"/>
    <mergeCell ref="O81:P81"/>
    <mergeCell ref="A83:D83"/>
    <mergeCell ref="G83:H83"/>
    <mergeCell ref="K83:L83"/>
    <mergeCell ref="M83:N83"/>
    <mergeCell ref="O83:P83"/>
    <mergeCell ref="A85:D85"/>
    <mergeCell ref="G85:H85"/>
    <mergeCell ref="A82:D82"/>
    <mergeCell ref="G82:H82"/>
    <mergeCell ref="K82:L82"/>
    <mergeCell ref="M82:N82"/>
    <mergeCell ref="O82:P82"/>
    <mergeCell ref="K87:L87"/>
    <mergeCell ref="M87:N87"/>
    <mergeCell ref="O87:P87"/>
    <mergeCell ref="K85:L85"/>
    <mergeCell ref="M85:N85"/>
    <mergeCell ref="O85:P85"/>
    <mergeCell ref="A84:D84"/>
    <mergeCell ref="G84:H84"/>
    <mergeCell ref="K84:L84"/>
    <mergeCell ref="M84:N84"/>
    <mergeCell ref="O84:P84"/>
    <mergeCell ref="A90:D90"/>
    <mergeCell ref="G90:H90"/>
    <mergeCell ref="K90:L90"/>
    <mergeCell ref="M90:N90"/>
    <mergeCell ref="O90:P90"/>
    <mergeCell ref="A86:D86"/>
    <mergeCell ref="G86:H86"/>
    <mergeCell ref="A87:D87"/>
    <mergeCell ref="G87:H87"/>
    <mergeCell ref="G89:H89"/>
    <mergeCell ref="K89:L89"/>
    <mergeCell ref="M89:N89"/>
    <mergeCell ref="O89:P89"/>
    <mergeCell ref="A89:D89"/>
    <mergeCell ref="A88:D88"/>
    <mergeCell ref="K88:L88"/>
    <mergeCell ref="M88:N88"/>
    <mergeCell ref="O88:P88"/>
    <mergeCell ref="K86:L86"/>
    <mergeCell ref="M86:N86"/>
    <mergeCell ref="O86:P86"/>
    <mergeCell ref="G88:H88"/>
    <mergeCell ref="A94:D94"/>
    <mergeCell ref="G94:H94"/>
    <mergeCell ref="K94:L94"/>
    <mergeCell ref="M94:N94"/>
    <mergeCell ref="O94:P94"/>
    <mergeCell ref="A91:D91"/>
    <mergeCell ref="G91:H91"/>
    <mergeCell ref="K91:L91"/>
    <mergeCell ref="M91:N91"/>
    <mergeCell ref="O91:P91"/>
    <mergeCell ref="A92:D92"/>
    <mergeCell ref="G92:H92"/>
    <mergeCell ref="K92:L92"/>
    <mergeCell ref="M92:N92"/>
    <mergeCell ref="O92:P92"/>
    <mergeCell ref="A93:D93"/>
    <mergeCell ref="G93:H93"/>
    <mergeCell ref="K93:L93"/>
    <mergeCell ref="M93:N93"/>
    <mergeCell ref="O93:P93"/>
    <mergeCell ref="A96:P96"/>
    <mergeCell ref="A105:P105"/>
    <mergeCell ref="A107:P107"/>
    <mergeCell ref="A108:P108"/>
    <mergeCell ref="A109:P109"/>
    <mergeCell ref="A110:P110"/>
    <mergeCell ref="A112:P112"/>
    <mergeCell ref="A99:D99"/>
    <mergeCell ref="A100:D100"/>
    <mergeCell ref="A101:D101"/>
    <mergeCell ref="A102:D102"/>
    <mergeCell ref="A103:D103"/>
    <mergeCell ref="A104:D104"/>
    <mergeCell ref="A97:D98"/>
    <mergeCell ref="E97:H97"/>
    <mergeCell ref="I97:I98"/>
    <mergeCell ref="J97:J98"/>
    <mergeCell ref="K97:K98"/>
    <mergeCell ref="M97:M98"/>
  </mergeCells>
  <pageMargins left="0.25" right="0.25" top="0.75" bottom="0.75" header="0.3" footer="0.3"/>
  <pageSetup paperSize="9" scale="88" fitToHeight="0" orientation="landscape" horizontalDpi="1200" verticalDpi="1200" r:id="rId1"/>
  <rowBreaks count="2" manualBreakCount="2">
    <brk id="41" max="15" man="1"/>
    <brk id="95" max="15" man="1"/>
  </row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46"/>
  <sheetViews>
    <sheetView showZeros="0" view="pageBreakPreview" topLeftCell="A124" zoomScale="90" zoomScaleNormal="90" zoomScaleSheetLayoutView="90" workbookViewId="0">
      <selection activeCell="C83" sqref="C83:I84"/>
    </sheetView>
  </sheetViews>
  <sheetFormatPr defaultColWidth="8.85546875" defaultRowHeight="15.75" x14ac:dyDescent="0.25"/>
  <cols>
    <col min="1" max="1" width="10.5703125" style="1" customWidth="1"/>
    <col min="2" max="2" width="11.5703125" style="1" customWidth="1"/>
    <col min="3" max="3" width="8.28515625" style="1" customWidth="1"/>
    <col min="4" max="4" width="10.7109375" style="1" customWidth="1"/>
    <col min="5" max="5" width="8.28515625" style="1" customWidth="1"/>
    <col min="6" max="6" width="8" style="1" customWidth="1"/>
    <col min="7" max="7" width="7.140625" style="1" customWidth="1"/>
    <col min="8" max="8" width="7.5703125" style="1" customWidth="1"/>
    <col min="9" max="9" width="11.5703125" style="1" customWidth="1"/>
    <col min="10" max="10" width="10.85546875" style="1" customWidth="1"/>
    <col min="11" max="12" width="11.42578125" style="1" customWidth="1"/>
    <col min="13" max="13" width="11.7109375" style="1" customWidth="1"/>
    <col min="14" max="14" width="14.28515625" style="1" customWidth="1"/>
    <col min="15" max="15" width="13.5703125" style="1" customWidth="1"/>
    <col min="16" max="16" width="13.28515625" style="1" customWidth="1"/>
    <col min="17" max="16384" width="8.85546875" style="1"/>
  </cols>
  <sheetData>
    <row r="1" spans="1:16" x14ac:dyDescent="0.25">
      <c r="N1" s="916" t="s">
        <v>0</v>
      </c>
      <c r="O1" s="916"/>
      <c r="P1" s="916"/>
    </row>
    <row r="2" spans="1:16" ht="18.75" x14ac:dyDescent="0.25">
      <c r="E2" s="917" t="s">
        <v>1</v>
      </c>
      <c r="F2" s="917"/>
      <c r="G2" s="917"/>
      <c r="H2" s="917"/>
      <c r="I2" s="917"/>
      <c r="J2" s="917"/>
    </row>
    <row r="3" spans="1:16" ht="18.75" x14ac:dyDescent="0.25">
      <c r="D3" s="917" t="s">
        <v>430</v>
      </c>
      <c r="E3" s="917"/>
      <c r="F3" s="917"/>
      <c r="G3" s="917"/>
      <c r="H3" s="917"/>
      <c r="I3" s="917"/>
      <c r="J3" s="917"/>
      <c r="K3" s="917"/>
      <c r="L3" s="917"/>
    </row>
    <row r="4" spans="1:16" ht="18.75" x14ac:dyDescent="0.25">
      <c r="D4" s="223"/>
      <c r="E4" s="223"/>
      <c r="F4" s="223"/>
      <c r="G4" s="223"/>
      <c r="H4" s="223"/>
      <c r="I4" s="223"/>
      <c r="J4" s="223"/>
      <c r="K4" s="223"/>
      <c r="L4" s="223"/>
    </row>
    <row r="5" spans="1:16" x14ac:dyDescent="0.25">
      <c r="P5" s="222" t="s">
        <v>2</v>
      </c>
    </row>
    <row r="6" spans="1:16" ht="23.45" customHeight="1" x14ac:dyDescent="0.25">
      <c r="A6" s="883" t="s">
        <v>3</v>
      </c>
      <c r="B6" s="883"/>
      <c r="C6" s="883"/>
      <c r="D6" s="884" t="s">
        <v>154</v>
      </c>
      <c r="E6" s="880"/>
      <c r="F6" s="880"/>
      <c r="G6" s="880"/>
      <c r="H6" s="880"/>
      <c r="I6" s="880"/>
      <c r="J6" s="880"/>
      <c r="K6" s="880"/>
      <c r="L6" s="880"/>
      <c r="M6" s="880"/>
      <c r="N6" s="880"/>
      <c r="O6" s="881"/>
      <c r="P6" s="224">
        <v>1</v>
      </c>
    </row>
    <row r="7" spans="1:16" ht="23.45" customHeight="1" x14ac:dyDescent="0.25">
      <c r="A7" s="883" t="s">
        <v>4</v>
      </c>
      <c r="B7" s="883"/>
      <c r="C7" s="883"/>
      <c r="D7" s="921" t="s">
        <v>518</v>
      </c>
      <c r="E7" s="921"/>
      <c r="F7" s="921"/>
      <c r="G7" s="921"/>
      <c r="H7" s="921"/>
      <c r="I7" s="921"/>
      <c r="J7" s="921"/>
      <c r="K7" s="921"/>
      <c r="L7" s="921"/>
      <c r="M7" s="921"/>
      <c r="N7" s="921"/>
      <c r="O7" s="921"/>
      <c r="P7" s="45" t="s">
        <v>431</v>
      </c>
    </row>
    <row r="8" spans="1:16" ht="23.45" customHeight="1" x14ac:dyDescent="0.25">
      <c r="A8" s="883" t="s">
        <v>5</v>
      </c>
      <c r="B8" s="883"/>
      <c r="C8" s="883"/>
      <c r="D8" s="884"/>
      <c r="E8" s="880"/>
      <c r="F8" s="880"/>
      <c r="G8" s="880"/>
      <c r="H8" s="880"/>
      <c r="I8" s="880"/>
      <c r="J8" s="880"/>
      <c r="K8" s="880"/>
      <c r="L8" s="880"/>
      <c r="M8" s="880"/>
      <c r="N8" s="880"/>
      <c r="O8" s="881"/>
      <c r="P8" s="45"/>
    </row>
    <row r="10" spans="1:16" x14ac:dyDescent="0.25">
      <c r="A10" s="884" t="s">
        <v>6</v>
      </c>
      <c r="B10" s="880"/>
      <c r="C10" s="880"/>
      <c r="D10" s="880"/>
      <c r="E10" s="880"/>
      <c r="F10" s="880"/>
      <c r="G10" s="880"/>
      <c r="H10" s="880"/>
      <c r="I10" s="880"/>
      <c r="J10" s="880"/>
      <c r="K10" s="880"/>
      <c r="L10" s="880"/>
      <c r="M10" s="880"/>
      <c r="N10" s="880"/>
      <c r="O10" s="880"/>
      <c r="P10" s="881"/>
    </row>
    <row r="11" spans="1:16" x14ac:dyDescent="0.25">
      <c r="A11" s="236"/>
      <c r="B11" s="236"/>
      <c r="C11" s="236"/>
      <c r="D11" s="236"/>
      <c r="E11" s="236"/>
      <c r="F11" s="236"/>
      <c r="G11" s="236"/>
      <c r="H11" s="236"/>
      <c r="I11" s="236"/>
      <c r="J11" s="236"/>
      <c r="K11" s="236"/>
      <c r="L11" s="236"/>
      <c r="M11" s="236"/>
      <c r="N11" s="236"/>
      <c r="O11" s="236"/>
      <c r="P11" s="236"/>
    </row>
    <row r="12" spans="1:16" ht="21.6" customHeight="1" x14ac:dyDescent="0.25">
      <c r="A12" s="854" t="s">
        <v>7</v>
      </c>
      <c r="B12" s="855"/>
      <c r="C12" s="855"/>
      <c r="D12" s="856"/>
      <c r="E12" s="820" t="s">
        <v>2</v>
      </c>
      <c r="F12" s="822"/>
      <c r="G12" s="841">
        <v>2015</v>
      </c>
      <c r="H12" s="841"/>
      <c r="I12" s="224">
        <v>2016</v>
      </c>
      <c r="J12" s="224">
        <v>2017</v>
      </c>
      <c r="K12" s="841">
        <v>2018</v>
      </c>
      <c r="L12" s="841"/>
      <c r="M12" s="841">
        <v>2019</v>
      </c>
      <c r="N12" s="841"/>
      <c r="O12" s="841">
        <v>2020</v>
      </c>
      <c r="P12" s="841"/>
    </row>
    <row r="13" spans="1:16" ht="31.5" x14ac:dyDescent="0.25">
      <c r="A13" s="857"/>
      <c r="B13" s="858"/>
      <c r="C13" s="858"/>
      <c r="D13" s="859"/>
      <c r="E13" s="224" t="s">
        <v>8</v>
      </c>
      <c r="F13" s="230" t="s">
        <v>9</v>
      </c>
      <c r="G13" s="820" t="s">
        <v>10</v>
      </c>
      <c r="H13" s="822"/>
      <c r="I13" s="224" t="s">
        <v>10</v>
      </c>
      <c r="J13" s="224" t="s">
        <v>11</v>
      </c>
      <c r="K13" s="820" t="s">
        <v>12</v>
      </c>
      <c r="L13" s="822"/>
      <c r="M13" s="820" t="s">
        <v>13</v>
      </c>
      <c r="N13" s="822"/>
      <c r="O13" s="820" t="s">
        <v>13</v>
      </c>
      <c r="P13" s="822"/>
    </row>
    <row r="14" spans="1:16" ht="23.45" customHeight="1" x14ac:dyDescent="0.25">
      <c r="A14" s="839" t="s">
        <v>14</v>
      </c>
      <c r="B14" s="839"/>
      <c r="C14" s="839"/>
      <c r="D14" s="839"/>
      <c r="E14" s="45" t="s">
        <v>110</v>
      </c>
      <c r="F14" s="224"/>
      <c r="G14" s="835" t="s">
        <v>15</v>
      </c>
      <c r="H14" s="836"/>
      <c r="I14" s="288">
        <f>SUM(I15:I19)</f>
        <v>6529.4000000000005</v>
      </c>
      <c r="J14" s="288">
        <f>SUM(J15:J19)</f>
        <v>80992</v>
      </c>
      <c r="K14" s="1275">
        <f>SUM(K15:L19)</f>
        <v>39354</v>
      </c>
      <c r="L14" s="1276"/>
      <c r="M14" s="1275">
        <f>SUM(M15:N19)</f>
        <v>5555.2</v>
      </c>
      <c r="N14" s="1276"/>
      <c r="O14" s="1275">
        <f>SUM(O15:P19)</f>
        <v>2464</v>
      </c>
      <c r="P14" s="1276"/>
    </row>
    <row r="15" spans="1:16" ht="23.45" customHeight="1" x14ac:dyDescent="0.25">
      <c r="A15" s="883" t="s">
        <v>83</v>
      </c>
      <c r="B15" s="883"/>
      <c r="C15" s="883"/>
      <c r="D15" s="883"/>
      <c r="E15" s="224"/>
      <c r="F15" s="224">
        <v>22</v>
      </c>
      <c r="G15" s="820" t="s">
        <v>15</v>
      </c>
      <c r="H15" s="822"/>
      <c r="I15" s="289">
        <v>359.7</v>
      </c>
      <c r="J15" s="290">
        <v>6472</v>
      </c>
      <c r="K15" s="1247">
        <v>5532</v>
      </c>
      <c r="L15" s="1247"/>
      <c r="M15" s="1247">
        <v>1145.2</v>
      </c>
      <c r="N15" s="1247"/>
      <c r="O15" s="1247">
        <v>524</v>
      </c>
      <c r="P15" s="1247"/>
    </row>
    <row r="16" spans="1:16" ht="23.45" customHeight="1" x14ac:dyDescent="0.25">
      <c r="A16" s="883" t="s">
        <v>171</v>
      </c>
      <c r="B16" s="883"/>
      <c r="C16" s="883"/>
      <c r="D16" s="883"/>
      <c r="E16" s="224"/>
      <c r="F16" s="224">
        <v>28</v>
      </c>
      <c r="G16" s="841" t="s">
        <v>15</v>
      </c>
      <c r="H16" s="841"/>
      <c r="I16" s="289">
        <v>3628.3</v>
      </c>
      <c r="J16" s="289">
        <v>4550</v>
      </c>
      <c r="K16" s="1361">
        <v>4550</v>
      </c>
      <c r="L16" s="1361"/>
      <c r="M16" s="1361">
        <v>4050</v>
      </c>
      <c r="N16" s="1361"/>
      <c r="O16" s="1361">
        <v>1800</v>
      </c>
      <c r="P16" s="1361"/>
    </row>
    <row r="17" spans="1:16" ht="23.45" customHeight="1" x14ac:dyDescent="0.25">
      <c r="A17" s="883" t="s">
        <v>98</v>
      </c>
      <c r="B17" s="883"/>
      <c r="C17" s="883"/>
      <c r="D17" s="883"/>
      <c r="E17" s="224"/>
      <c r="F17" s="224">
        <v>31</v>
      </c>
      <c r="G17" s="841" t="s">
        <v>15</v>
      </c>
      <c r="H17" s="841"/>
      <c r="I17" s="289">
        <v>641.5</v>
      </c>
      <c r="J17" s="454">
        <v>69500</v>
      </c>
      <c r="K17" s="1362">
        <v>28802</v>
      </c>
      <c r="L17" s="1362"/>
      <c r="M17" s="1361">
        <v>100</v>
      </c>
      <c r="N17" s="1361"/>
      <c r="O17" s="1361">
        <v>60</v>
      </c>
      <c r="P17" s="1361"/>
    </row>
    <row r="18" spans="1:16" ht="23.45" customHeight="1" x14ac:dyDescent="0.25">
      <c r="A18" s="883" t="s">
        <v>101</v>
      </c>
      <c r="B18" s="883"/>
      <c r="C18" s="883"/>
      <c r="D18" s="883"/>
      <c r="E18" s="224"/>
      <c r="F18" s="224">
        <v>33</v>
      </c>
      <c r="G18" s="841" t="s">
        <v>15</v>
      </c>
      <c r="H18" s="841"/>
      <c r="I18" s="289">
        <v>89.1</v>
      </c>
      <c r="J18" s="289">
        <v>470</v>
      </c>
      <c r="K18" s="1361">
        <v>470</v>
      </c>
      <c r="L18" s="1361"/>
      <c r="M18" s="1361">
        <v>260</v>
      </c>
      <c r="N18" s="1361"/>
      <c r="O18" s="1361">
        <v>80</v>
      </c>
      <c r="P18" s="1361"/>
    </row>
    <row r="19" spans="1:16" ht="23.45" customHeight="1" x14ac:dyDescent="0.25">
      <c r="A19" s="883" t="s">
        <v>273</v>
      </c>
      <c r="B19" s="883"/>
      <c r="C19" s="883"/>
      <c r="D19" s="883"/>
      <c r="E19" s="224"/>
      <c r="F19" s="224">
        <v>35</v>
      </c>
      <c r="G19" s="841" t="s">
        <v>15</v>
      </c>
      <c r="H19" s="841"/>
      <c r="I19" s="289">
        <v>1810.8</v>
      </c>
      <c r="J19" s="289"/>
      <c r="K19" s="1361"/>
      <c r="L19" s="1361"/>
      <c r="M19" s="1361"/>
      <c r="N19" s="1361"/>
      <c r="O19" s="1361"/>
      <c r="P19" s="1361"/>
    </row>
    <row r="20" spans="1:16" ht="14.45" customHeight="1" x14ac:dyDescent="0.25"/>
    <row r="21" spans="1:16" ht="22.5" customHeight="1" x14ac:dyDescent="0.25">
      <c r="A21" s="854" t="s">
        <v>7</v>
      </c>
      <c r="B21" s="856"/>
      <c r="C21" s="860" t="s">
        <v>2</v>
      </c>
      <c r="D21" s="860"/>
      <c r="E21" s="860"/>
      <c r="F21" s="860"/>
      <c r="G21" s="841">
        <v>2015</v>
      </c>
      <c r="H21" s="841"/>
      <c r="I21" s="224">
        <v>2016</v>
      </c>
      <c r="J21" s="224">
        <v>2017</v>
      </c>
      <c r="K21" s="841">
        <v>2018</v>
      </c>
      <c r="L21" s="841"/>
      <c r="M21" s="841">
        <v>2019</v>
      </c>
      <c r="N21" s="841"/>
      <c r="O21" s="841">
        <v>2020</v>
      </c>
      <c r="P21" s="841"/>
    </row>
    <row r="22" spans="1:16" ht="35.450000000000003" customHeight="1" x14ac:dyDescent="0.25">
      <c r="A22" s="857"/>
      <c r="B22" s="859"/>
      <c r="C22" s="224" t="s">
        <v>16</v>
      </c>
      <c r="D22" s="224" t="s">
        <v>17</v>
      </c>
      <c r="E22" s="224" t="s">
        <v>8</v>
      </c>
      <c r="F22" s="230" t="s">
        <v>9</v>
      </c>
      <c r="G22" s="820" t="s">
        <v>10</v>
      </c>
      <c r="H22" s="822"/>
      <c r="I22" s="224" t="s">
        <v>10</v>
      </c>
      <c r="J22" s="224" t="s">
        <v>11</v>
      </c>
      <c r="K22" s="820" t="s">
        <v>12</v>
      </c>
      <c r="L22" s="822"/>
      <c r="M22" s="820" t="s">
        <v>13</v>
      </c>
      <c r="N22" s="822"/>
      <c r="O22" s="820" t="s">
        <v>13</v>
      </c>
      <c r="P22" s="822"/>
    </row>
    <row r="23" spans="1:16" ht="49.5" customHeight="1" x14ac:dyDescent="0.25">
      <c r="A23" s="823" t="s">
        <v>129</v>
      </c>
      <c r="B23" s="825"/>
      <c r="C23" s="224"/>
      <c r="D23" s="224"/>
      <c r="E23" s="224"/>
      <c r="F23" s="224"/>
      <c r="G23" s="844" t="s">
        <v>15</v>
      </c>
      <c r="H23" s="844"/>
      <c r="I23" s="291">
        <f>I24+I25+I32</f>
        <v>6529.5</v>
      </c>
      <c r="J23" s="291">
        <f>J24+J25+J32</f>
        <v>80992</v>
      </c>
      <c r="K23" s="1363">
        <f>K24+K25+K32</f>
        <v>39354</v>
      </c>
      <c r="L23" s="1363"/>
      <c r="M23" s="1363">
        <f>M24+M25+M32</f>
        <v>5555.2</v>
      </c>
      <c r="N23" s="1363"/>
      <c r="O23" s="1363">
        <f>O24+O25+O32</f>
        <v>2464</v>
      </c>
      <c r="P23" s="1363"/>
    </row>
    <row r="24" spans="1:16" ht="32.450000000000003" customHeight="1" x14ac:dyDescent="0.25">
      <c r="A24" s="910" t="s">
        <v>19</v>
      </c>
      <c r="B24" s="911"/>
      <c r="C24" s="224">
        <v>2</v>
      </c>
      <c r="D24" s="224"/>
      <c r="E24" s="224"/>
      <c r="F24" s="224">
        <v>14</v>
      </c>
      <c r="G24" s="841" t="s">
        <v>15</v>
      </c>
      <c r="H24" s="841"/>
      <c r="I24" s="292">
        <v>61.8</v>
      </c>
      <c r="J24" s="292">
        <v>20.399999999999999</v>
      </c>
      <c r="K24" s="1364">
        <v>42</v>
      </c>
      <c r="L24" s="1364"/>
      <c r="M24" s="1364">
        <v>21.7</v>
      </c>
      <c r="N24" s="1364"/>
      <c r="O24" s="1364"/>
      <c r="P24" s="1364"/>
    </row>
    <row r="25" spans="1:16" ht="32.450000000000003" customHeight="1" x14ac:dyDescent="0.25">
      <c r="A25" s="910" t="s">
        <v>156</v>
      </c>
      <c r="B25" s="911"/>
      <c r="C25" s="224">
        <v>2</v>
      </c>
      <c r="D25" s="224">
        <v>2</v>
      </c>
      <c r="E25" s="45" t="s">
        <v>110</v>
      </c>
      <c r="F25" s="224">
        <v>59</v>
      </c>
      <c r="G25" s="841" t="s">
        <v>15</v>
      </c>
      <c r="H25" s="841"/>
      <c r="I25" s="292">
        <v>6467.7</v>
      </c>
      <c r="J25" s="292">
        <v>80971.600000000006</v>
      </c>
      <c r="K25" s="1364">
        <v>39312</v>
      </c>
      <c r="L25" s="1364"/>
      <c r="M25" s="1364">
        <f>M27+M28</f>
        <v>5533.5</v>
      </c>
      <c r="N25" s="1364"/>
      <c r="O25" s="1364">
        <f>O27+O28</f>
        <v>2464</v>
      </c>
      <c r="P25" s="1364"/>
    </row>
    <row r="26" spans="1:16" ht="32.450000000000003" customHeight="1" x14ac:dyDescent="0.25">
      <c r="A26" s="1365" t="s">
        <v>172</v>
      </c>
      <c r="B26" s="1366"/>
      <c r="C26" s="434"/>
      <c r="D26" s="434"/>
      <c r="E26" s="434"/>
      <c r="F26" s="434"/>
      <c r="G26" s="820" t="s">
        <v>15</v>
      </c>
      <c r="H26" s="822"/>
      <c r="I26" s="448"/>
      <c r="J26" s="448">
        <v>69300</v>
      </c>
      <c r="K26" s="1254">
        <v>28602</v>
      </c>
      <c r="L26" s="1255"/>
      <c r="M26" s="1254"/>
      <c r="N26" s="1255"/>
      <c r="O26" s="1254"/>
      <c r="P26" s="1255"/>
    </row>
    <row r="27" spans="1:16" ht="129" customHeight="1" x14ac:dyDescent="0.25">
      <c r="A27" s="1337" t="s">
        <v>131</v>
      </c>
      <c r="B27" s="1339"/>
      <c r="C27" s="224"/>
      <c r="D27" s="224"/>
      <c r="E27" s="224"/>
      <c r="F27" s="224">
        <v>59</v>
      </c>
      <c r="G27" s="841" t="s">
        <v>15</v>
      </c>
      <c r="H27" s="841"/>
      <c r="I27" s="292">
        <v>295869.90000000002</v>
      </c>
      <c r="J27" s="292">
        <v>426765.8</v>
      </c>
      <c r="K27" s="1364">
        <v>158031.9</v>
      </c>
      <c r="L27" s="1364"/>
      <c r="M27" s="1364">
        <v>59675</v>
      </c>
      <c r="N27" s="1364"/>
      <c r="O27" s="1364">
        <v>2464</v>
      </c>
      <c r="P27" s="1364"/>
    </row>
    <row r="28" spans="1:16" ht="112.15" customHeight="1" x14ac:dyDescent="0.25">
      <c r="A28" s="1252" t="s">
        <v>437</v>
      </c>
      <c r="B28" s="1253"/>
      <c r="C28" s="224"/>
      <c r="D28" s="224"/>
      <c r="E28" s="224"/>
      <c r="F28" s="224">
        <v>47</v>
      </c>
      <c r="G28" s="820" t="s">
        <v>15</v>
      </c>
      <c r="H28" s="822"/>
      <c r="I28" s="292">
        <v>-283892.3</v>
      </c>
      <c r="J28" s="292">
        <v>-415094.2</v>
      </c>
      <c r="K28" s="1254">
        <v>-147321.9</v>
      </c>
      <c r="L28" s="1255"/>
      <c r="M28" s="1254">
        <v>-54141.5</v>
      </c>
      <c r="N28" s="1255"/>
      <c r="O28" s="1254"/>
      <c r="P28" s="1255"/>
    </row>
    <row r="29" spans="1:16" ht="35.450000000000003" customHeight="1" x14ac:dyDescent="0.25">
      <c r="A29" s="873" t="s">
        <v>449</v>
      </c>
      <c r="B29" s="875"/>
      <c r="C29" s="434"/>
      <c r="D29" s="434"/>
      <c r="E29" s="434"/>
      <c r="F29" s="434">
        <v>47</v>
      </c>
      <c r="G29" s="820" t="s">
        <v>15</v>
      </c>
      <c r="H29" s="822"/>
      <c r="I29" s="448">
        <v>64.900000000000006</v>
      </c>
      <c r="J29" s="448"/>
      <c r="K29" s="1254"/>
      <c r="L29" s="1255"/>
      <c r="M29" s="1254"/>
      <c r="N29" s="1255"/>
      <c r="O29" s="1254"/>
      <c r="P29" s="1255"/>
    </row>
    <row r="30" spans="1:16" ht="30" customHeight="1" x14ac:dyDescent="0.25">
      <c r="A30" s="873" t="s">
        <v>324</v>
      </c>
      <c r="B30" s="875"/>
      <c r="C30" s="434"/>
      <c r="D30" s="434"/>
      <c r="E30" s="434"/>
      <c r="F30" s="434">
        <v>47</v>
      </c>
      <c r="G30" s="820" t="s">
        <v>15</v>
      </c>
      <c r="H30" s="822"/>
      <c r="I30" s="448">
        <v>7660.6</v>
      </c>
      <c r="J30" s="448">
        <v>7660.6</v>
      </c>
      <c r="K30" s="1254">
        <v>13235.4</v>
      </c>
      <c r="L30" s="1255"/>
      <c r="M30" s="1254">
        <v>13235.4</v>
      </c>
      <c r="N30" s="1255"/>
      <c r="O30" s="1254">
        <v>13235.4</v>
      </c>
      <c r="P30" s="1255"/>
    </row>
    <row r="31" spans="1:16" ht="22.9" customHeight="1" x14ac:dyDescent="0.25">
      <c r="A31" s="873" t="s">
        <v>325</v>
      </c>
      <c r="B31" s="875"/>
      <c r="C31" s="434"/>
      <c r="D31" s="434"/>
      <c r="E31" s="434"/>
      <c r="F31" s="434">
        <v>47</v>
      </c>
      <c r="G31" s="820" t="s">
        <v>15</v>
      </c>
      <c r="H31" s="822"/>
      <c r="I31" s="448">
        <v>-13235.4</v>
      </c>
      <c r="J31" s="448">
        <v>-7660.6</v>
      </c>
      <c r="K31" s="1254">
        <v>-13235.4</v>
      </c>
      <c r="L31" s="1255"/>
      <c r="M31" s="1254">
        <v>-13235.4</v>
      </c>
      <c r="N31" s="1255"/>
      <c r="O31" s="1254">
        <v>-13235.4</v>
      </c>
      <c r="P31" s="1255"/>
    </row>
    <row r="32" spans="1:16" ht="68.25" customHeight="1" x14ac:dyDescent="0.25">
      <c r="A32" s="910" t="s">
        <v>21</v>
      </c>
      <c r="B32" s="911"/>
      <c r="C32" s="224">
        <v>4</v>
      </c>
      <c r="D32" s="224"/>
      <c r="E32" s="224"/>
      <c r="F32" s="224"/>
      <c r="G32" s="820" t="s">
        <v>15</v>
      </c>
      <c r="H32" s="822"/>
      <c r="I32" s="292"/>
      <c r="J32" s="292"/>
      <c r="K32" s="1254"/>
      <c r="L32" s="1255"/>
      <c r="M32" s="1254"/>
      <c r="N32" s="1255"/>
      <c r="O32" s="1254"/>
      <c r="P32" s="1255"/>
    </row>
    <row r="33" spans="1:16" ht="14.45" customHeight="1" x14ac:dyDescent="0.25"/>
    <row r="34" spans="1:16" ht="21" customHeight="1" x14ac:dyDescent="0.25">
      <c r="A34" s="906" t="s">
        <v>22</v>
      </c>
      <c r="B34" s="907"/>
      <c r="C34" s="907"/>
      <c r="D34" s="907"/>
      <c r="E34" s="907"/>
      <c r="F34" s="907"/>
      <c r="G34" s="907"/>
      <c r="H34" s="907"/>
      <c r="I34" s="907"/>
      <c r="J34" s="907"/>
      <c r="K34" s="907"/>
      <c r="L34" s="907"/>
      <c r="M34" s="907"/>
      <c r="N34" s="907"/>
      <c r="O34" s="907"/>
      <c r="P34" s="908"/>
    </row>
    <row r="35" spans="1:16" ht="25.15" customHeight="1" x14ac:dyDescent="0.25">
      <c r="A35" s="841" t="s">
        <v>7</v>
      </c>
      <c r="B35" s="841"/>
      <c r="C35" s="841"/>
      <c r="D35" s="841" t="s">
        <v>2</v>
      </c>
      <c r="E35" s="841"/>
      <c r="F35" s="841"/>
      <c r="G35" s="841" t="s">
        <v>433</v>
      </c>
      <c r="H35" s="841"/>
      <c r="I35" s="841"/>
      <c r="J35" s="841"/>
      <c r="K35" s="841" t="s">
        <v>306</v>
      </c>
      <c r="L35" s="841"/>
      <c r="M35" s="841"/>
      <c r="N35" s="841" t="s">
        <v>434</v>
      </c>
      <c r="O35" s="841"/>
      <c r="P35" s="841"/>
    </row>
    <row r="36" spans="1:16" ht="64.150000000000006" customHeight="1" x14ac:dyDescent="0.25">
      <c r="A36" s="841"/>
      <c r="B36" s="841"/>
      <c r="C36" s="841"/>
      <c r="D36" s="224" t="s">
        <v>8</v>
      </c>
      <c r="E36" s="871" t="s">
        <v>23</v>
      </c>
      <c r="F36" s="871"/>
      <c r="G36" s="909" t="s">
        <v>24</v>
      </c>
      <c r="H36" s="909"/>
      <c r="I36" s="231" t="s">
        <v>25</v>
      </c>
      <c r="J36" s="231" t="s">
        <v>26</v>
      </c>
      <c r="K36" s="231" t="s">
        <v>24</v>
      </c>
      <c r="L36" s="231" t="s">
        <v>25</v>
      </c>
      <c r="M36" s="231" t="s">
        <v>26</v>
      </c>
      <c r="N36" s="231" t="s">
        <v>24</v>
      </c>
      <c r="O36" s="231" t="s">
        <v>25</v>
      </c>
      <c r="P36" s="231" t="s">
        <v>26</v>
      </c>
    </row>
    <row r="37" spans="1:16" ht="20.45" customHeight="1" x14ac:dyDescent="0.25">
      <c r="A37" s="883" t="s">
        <v>27</v>
      </c>
      <c r="B37" s="883"/>
      <c r="C37" s="883"/>
      <c r="D37" s="224"/>
      <c r="E37" s="841">
        <v>3</v>
      </c>
      <c r="F37" s="841"/>
      <c r="G37" s="1370">
        <f>G38+G39</f>
        <v>39354</v>
      </c>
      <c r="H37" s="1370"/>
      <c r="I37" s="293">
        <f t="shared" ref="I37:O37" si="0">I38+I39</f>
        <v>0</v>
      </c>
      <c r="J37" s="293">
        <v>66884</v>
      </c>
      <c r="K37" s="293">
        <f t="shared" si="0"/>
        <v>5555.2</v>
      </c>
      <c r="L37" s="293">
        <f t="shared" si="0"/>
        <v>0</v>
      </c>
      <c r="M37" s="293"/>
      <c r="N37" s="293">
        <f t="shared" si="0"/>
        <v>2464</v>
      </c>
      <c r="O37" s="293">
        <f t="shared" si="0"/>
        <v>0</v>
      </c>
      <c r="P37" s="293"/>
    </row>
    <row r="38" spans="1:16" s="12" customFormat="1" ht="20.45" customHeight="1" x14ac:dyDescent="0.25">
      <c r="A38" s="898" t="s">
        <v>127</v>
      </c>
      <c r="B38" s="898"/>
      <c r="C38" s="898"/>
      <c r="D38" s="229" t="s">
        <v>28</v>
      </c>
      <c r="E38" s="899"/>
      <c r="F38" s="899"/>
      <c r="G38" s="1371">
        <v>10752</v>
      </c>
      <c r="H38" s="1371"/>
      <c r="I38" s="294"/>
      <c r="J38" s="295">
        <v>10752</v>
      </c>
      <c r="K38" s="294">
        <v>5555.2</v>
      </c>
      <c r="L38" s="294"/>
      <c r="M38" s="295"/>
      <c r="N38" s="294">
        <v>2464</v>
      </c>
      <c r="O38" s="294"/>
      <c r="P38" s="295"/>
    </row>
    <row r="39" spans="1:16" s="12" customFormat="1" ht="20.45" customHeight="1" x14ac:dyDescent="0.25">
      <c r="A39" s="900" t="s">
        <v>29</v>
      </c>
      <c r="B39" s="901"/>
      <c r="C39" s="902"/>
      <c r="D39" s="229" t="s">
        <v>30</v>
      </c>
      <c r="E39" s="903">
        <v>3</v>
      </c>
      <c r="F39" s="904"/>
      <c r="G39" s="1367">
        <v>28602</v>
      </c>
      <c r="H39" s="1367"/>
      <c r="I39" s="295"/>
      <c r="J39" s="295">
        <v>56132</v>
      </c>
      <c r="K39" s="295"/>
      <c r="L39" s="295"/>
      <c r="M39" s="295"/>
      <c r="N39" s="295"/>
      <c r="O39" s="295"/>
      <c r="P39" s="295"/>
    </row>
    <row r="40" spans="1:16" s="12" customFormat="1" ht="20.45" customHeight="1" x14ac:dyDescent="0.25">
      <c r="A40" s="903"/>
      <c r="B40" s="905"/>
      <c r="C40" s="904"/>
      <c r="D40" s="229"/>
      <c r="E40" s="903"/>
      <c r="F40" s="904"/>
      <c r="G40" s="1368"/>
      <c r="H40" s="1369"/>
      <c r="I40" s="295"/>
      <c r="J40" s="295"/>
      <c r="K40" s="295"/>
      <c r="L40" s="295"/>
      <c r="M40" s="295"/>
      <c r="N40" s="295"/>
      <c r="O40" s="295"/>
      <c r="P40" s="295"/>
    </row>
    <row r="41" spans="1:16" ht="20.45" customHeight="1" x14ac:dyDescent="0.25">
      <c r="A41" s="883" t="s">
        <v>27</v>
      </c>
      <c r="B41" s="883"/>
      <c r="C41" s="883"/>
      <c r="D41" s="224"/>
      <c r="E41" s="841"/>
      <c r="F41" s="841"/>
      <c r="G41" s="1375">
        <f>G42+G43</f>
        <v>39354</v>
      </c>
      <c r="H41" s="1375"/>
      <c r="I41" s="296">
        <f t="shared" ref="I41:O41" si="1">I42+I43</f>
        <v>0</v>
      </c>
      <c r="J41" s="296">
        <v>66884</v>
      </c>
      <c r="K41" s="296">
        <f t="shared" si="1"/>
        <v>5555.2</v>
      </c>
      <c r="L41" s="296">
        <f t="shared" si="1"/>
        <v>0</v>
      </c>
      <c r="M41" s="296"/>
      <c r="N41" s="296">
        <f t="shared" si="1"/>
        <v>2464</v>
      </c>
      <c r="O41" s="296">
        <f t="shared" si="1"/>
        <v>0</v>
      </c>
      <c r="P41" s="296"/>
    </row>
    <row r="42" spans="1:16" s="12" customFormat="1" ht="20.45" customHeight="1" x14ac:dyDescent="0.25">
      <c r="A42" s="898" t="s">
        <v>31</v>
      </c>
      <c r="B42" s="898"/>
      <c r="C42" s="898"/>
      <c r="D42" s="65" t="s">
        <v>110</v>
      </c>
      <c r="E42" s="899">
        <v>2</v>
      </c>
      <c r="F42" s="899"/>
      <c r="G42" s="1372">
        <v>39354</v>
      </c>
      <c r="H42" s="1372"/>
      <c r="I42" s="295"/>
      <c r="J42" s="295">
        <v>66884</v>
      </c>
      <c r="K42" s="295">
        <v>5555.2</v>
      </c>
      <c r="L42" s="295"/>
      <c r="M42" s="295"/>
      <c r="N42" s="295">
        <v>2464</v>
      </c>
      <c r="O42" s="295"/>
      <c r="P42" s="295"/>
    </row>
    <row r="43" spans="1:16" s="12" customFormat="1" ht="20.45" customHeight="1" x14ac:dyDescent="0.25">
      <c r="A43" s="898" t="s">
        <v>32</v>
      </c>
      <c r="B43" s="898"/>
      <c r="C43" s="898"/>
      <c r="D43" s="72"/>
      <c r="E43" s="899"/>
      <c r="F43" s="899"/>
      <c r="G43" s="1372"/>
      <c r="H43" s="1372"/>
      <c r="I43" s="295"/>
      <c r="J43" s="295"/>
      <c r="K43" s="295"/>
      <c r="L43" s="295"/>
      <c r="M43" s="295"/>
      <c r="N43" s="295"/>
      <c r="O43" s="295"/>
      <c r="P43" s="295"/>
    </row>
    <row r="44" spans="1:16" ht="20.45" customHeight="1" x14ac:dyDescent="0.25">
      <c r="A44" s="884"/>
      <c r="B44" s="880"/>
      <c r="C44" s="881"/>
      <c r="D44" s="8"/>
      <c r="E44" s="820"/>
      <c r="F44" s="822"/>
      <c r="G44" s="1373"/>
      <c r="H44" s="1374"/>
      <c r="I44" s="297"/>
      <c r="J44" s="297"/>
      <c r="K44" s="297"/>
      <c r="L44" s="297"/>
      <c r="M44" s="297"/>
      <c r="N44" s="297"/>
      <c r="O44" s="297"/>
      <c r="P44" s="297"/>
    </row>
    <row r="45" spans="1:16" x14ac:dyDescent="0.25">
      <c r="A45" s="839" t="s">
        <v>33</v>
      </c>
      <c r="B45" s="839"/>
      <c r="C45" s="839"/>
      <c r="D45" s="839"/>
      <c r="E45" s="839"/>
      <c r="F45" s="839"/>
      <c r="G45" s="839"/>
      <c r="H45" s="839"/>
      <c r="I45" s="839"/>
      <c r="J45" s="839"/>
      <c r="K45" s="839"/>
      <c r="L45" s="839"/>
      <c r="M45" s="839"/>
      <c r="N45" s="839"/>
      <c r="O45" s="839"/>
      <c r="P45" s="839"/>
    </row>
    <row r="46" spans="1:16" x14ac:dyDescent="0.25">
      <c r="A46" s="841" t="s">
        <v>7</v>
      </c>
      <c r="B46" s="841"/>
      <c r="C46" s="841" t="s">
        <v>2</v>
      </c>
      <c r="D46" s="841"/>
      <c r="E46" s="841"/>
      <c r="F46" s="841"/>
      <c r="G46" s="841"/>
      <c r="H46" s="841"/>
      <c r="I46" s="854" t="s">
        <v>34</v>
      </c>
      <c r="J46" s="856"/>
      <c r="K46" s="224">
        <v>2015</v>
      </c>
      <c r="L46" s="224">
        <v>2016</v>
      </c>
      <c r="M46" s="224">
        <v>2017</v>
      </c>
      <c r="N46" s="224">
        <v>2018</v>
      </c>
      <c r="O46" s="224">
        <v>2019</v>
      </c>
      <c r="P46" s="224">
        <v>2020</v>
      </c>
    </row>
    <row r="47" spans="1:16" ht="51.6" customHeight="1" x14ac:dyDescent="0.25">
      <c r="A47" s="841"/>
      <c r="B47" s="841"/>
      <c r="C47" s="230" t="s">
        <v>35</v>
      </c>
      <c r="D47" s="230" t="s">
        <v>36</v>
      </c>
      <c r="E47" s="230" t="s">
        <v>37</v>
      </c>
      <c r="F47" s="230" t="s">
        <v>38</v>
      </c>
      <c r="G47" s="230" t="s">
        <v>39</v>
      </c>
      <c r="H47" s="230" t="s">
        <v>40</v>
      </c>
      <c r="I47" s="857"/>
      <c r="J47" s="859"/>
      <c r="K47" s="231" t="s">
        <v>10</v>
      </c>
      <c r="L47" s="231" t="s">
        <v>10</v>
      </c>
      <c r="M47" s="231" t="s">
        <v>11</v>
      </c>
      <c r="N47" s="231" t="s">
        <v>12</v>
      </c>
      <c r="O47" s="231" t="s">
        <v>13</v>
      </c>
      <c r="P47" s="231" t="s">
        <v>13</v>
      </c>
    </row>
    <row r="48" spans="1:16" x14ac:dyDescent="0.25">
      <c r="A48" s="851" t="s">
        <v>27</v>
      </c>
      <c r="B48" s="853"/>
      <c r="C48" s="13"/>
      <c r="D48" s="13"/>
      <c r="E48" s="13"/>
      <c r="F48" s="13"/>
      <c r="G48" s="13"/>
      <c r="H48" s="13"/>
      <c r="I48" s="888"/>
      <c r="J48" s="889"/>
      <c r="K48" s="242" t="s">
        <v>15</v>
      </c>
      <c r="L48" s="291">
        <f>SUM(L50:L55)</f>
        <v>6529.5000000000236</v>
      </c>
      <c r="M48" s="291">
        <v>80992</v>
      </c>
      <c r="N48" s="291">
        <v>39354</v>
      </c>
      <c r="O48" s="291">
        <f>SUM(O50:O55)</f>
        <v>5555.1999999999989</v>
      </c>
      <c r="P48" s="291">
        <f>SUM(P50:P55)</f>
        <v>2464</v>
      </c>
    </row>
    <row r="49" spans="1:16" ht="67.150000000000006" customHeight="1" x14ac:dyDescent="0.25">
      <c r="A49" s="1365" t="s">
        <v>172</v>
      </c>
      <c r="B49" s="1366"/>
      <c r="C49" s="8">
        <v>298</v>
      </c>
      <c r="D49" s="8">
        <v>2</v>
      </c>
      <c r="E49" s="8">
        <v>2999</v>
      </c>
      <c r="F49" s="459" t="s">
        <v>317</v>
      </c>
      <c r="G49" s="8">
        <v>70090</v>
      </c>
      <c r="H49" s="8">
        <v>132221</v>
      </c>
      <c r="I49" s="439"/>
      <c r="J49" s="440"/>
      <c r="K49" s="444"/>
      <c r="L49" s="449"/>
      <c r="M49" s="448">
        <v>69300</v>
      </c>
      <c r="N49" s="448">
        <v>28602</v>
      </c>
      <c r="O49" s="449"/>
      <c r="P49" s="449"/>
    </row>
    <row r="50" spans="1:16" ht="47.45" customHeight="1" x14ac:dyDescent="0.25">
      <c r="A50" s="1292" t="s">
        <v>327</v>
      </c>
      <c r="B50" s="1293"/>
      <c r="C50" s="8">
        <v>298</v>
      </c>
      <c r="D50" s="8">
        <v>2</v>
      </c>
      <c r="E50" s="8">
        <v>2999</v>
      </c>
      <c r="F50" s="459" t="s">
        <v>317</v>
      </c>
      <c r="G50" s="8">
        <v>70110</v>
      </c>
      <c r="H50" s="8">
        <v>145150</v>
      </c>
      <c r="I50" s="1269" t="s">
        <v>328</v>
      </c>
      <c r="J50" s="1270"/>
      <c r="K50" s="225" t="s">
        <v>15</v>
      </c>
      <c r="L50" s="292">
        <v>61.8</v>
      </c>
      <c r="M50" s="292">
        <v>20.399999999999999</v>
      </c>
      <c r="N50" s="298">
        <v>42</v>
      </c>
      <c r="O50" s="298">
        <v>21.7</v>
      </c>
      <c r="P50" s="299">
        <v>0</v>
      </c>
    </row>
    <row r="51" spans="1:16" ht="70.900000000000006" customHeight="1" x14ac:dyDescent="0.25">
      <c r="A51" s="1292" t="s">
        <v>131</v>
      </c>
      <c r="B51" s="1293"/>
      <c r="C51" s="8">
        <v>298</v>
      </c>
      <c r="D51" s="8">
        <v>2</v>
      </c>
      <c r="E51" s="153" t="s">
        <v>520</v>
      </c>
      <c r="F51" s="459" t="s">
        <v>317</v>
      </c>
      <c r="G51" s="8">
        <v>70110</v>
      </c>
      <c r="H51" s="8">
        <v>595410</v>
      </c>
      <c r="I51" s="826" t="s">
        <v>329</v>
      </c>
      <c r="J51" s="828"/>
      <c r="K51" s="225" t="s">
        <v>15</v>
      </c>
      <c r="L51" s="292">
        <v>295869.90000000002</v>
      </c>
      <c r="M51" s="292">
        <v>426765.8</v>
      </c>
      <c r="N51" s="298">
        <v>158031.9</v>
      </c>
      <c r="O51" s="298">
        <v>59675</v>
      </c>
      <c r="P51" s="299">
        <v>2464</v>
      </c>
    </row>
    <row r="52" spans="1:16" ht="72" customHeight="1" x14ac:dyDescent="0.25">
      <c r="A52" s="1292" t="s">
        <v>437</v>
      </c>
      <c r="B52" s="1293"/>
      <c r="C52" s="8">
        <v>298</v>
      </c>
      <c r="D52" s="8">
        <v>2</v>
      </c>
      <c r="E52" s="153" t="s">
        <v>520</v>
      </c>
      <c r="F52" s="459" t="s">
        <v>317</v>
      </c>
      <c r="G52" s="8">
        <v>70110</v>
      </c>
      <c r="H52" s="8">
        <v>471330</v>
      </c>
      <c r="I52" s="826" t="s">
        <v>439</v>
      </c>
      <c r="J52" s="828"/>
      <c r="K52" s="225" t="s">
        <v>15</v>
      </c>
      <c r="L52" s="292">
        <v>-283892.3</v>
      </c>
      <c r="M52" s="292">
        <v>-415094.2</v>
      </c>
      <c r="N52" s="298">
        <v>-147321.9</v>
      </c>
      <c r="O52" s="298">
        <v>-54141.5</v>
      </c>
      <c r="P52" s="299"/>
    </row>
    <row r="53" spans="1:16" ht="22.9" customHeight="1" x14ac:dyDescent="0.25">
      <c r="A53" s="873" t="s">
        <v>449</v>
      </c>
      <c r="B53" s="875"/>
      <c r="C53" s="8"/>
      <c r="D53" s="8"/>
      <c r="E53" s="8"/>
      <c r="F53" s="8"/>
      <c r="G53" s="8"/>
      <c r="H53" s="8"/>
      <c r="I53" s="826"/>
      <c r="J53" s="828"/>
      <c r="K53" s="438" t="s">
        <v>15</v>
      </c>
      <c r="L53" s="448">
        <v>64.900000000000006</v>
      </c>
      <c r="M53" s="448"/>
      <c r="N53" s="448"/>
      <c r="O53" s="448"/>
      <c r="P53" s="448"/>
    </row>
    <row r="54" spans="1:16" ht="18.600000000000001" customHeight="1" x14ac:dyDescent="0.25">
      <c r="A54" s="873" t="s">
        <v>324</v>
      </c>
      <c r="B54" s="875"/>
      <c r="C54" s="8"/>
      <c r="D54" s="8"/>
      <c r="E54" s="8"/>
      <c r="F54" s="8"/>
      <c r="G54" s="8"/>
      <c r="H54" s="8">
        <v>910000</v>
      </c>
      <c r="I54" s="826"/>
      <c r="J54" s="828"/>
      <c r="K54" s="225" t="s">
        <v>15</v>
      </c>
      <c r="L54" s="292">
        <v>7660.6</v>
      </c>
      <c r="M54" s="292">
        <v>7660.6</v>
      </c>
      <c r="N54" s="292">
        <v>13235.4</v>
      </c>
      <c r="O54" s="292">
        <v>13235.4</v>
      </c>
      <c r="P54" s="292">
        <v>13235.4</v>
      </c>
    </row>
    <row r="55" spans="1:16" ht="19.149999999999999" customHeight="1" x14ac:dyDescent="0.25">
      <c r="A55" s="873" t="s">
        <v>325</v>
      </c>
      <c r="B55" s="875"/>
      <c r="C55" s="8"/>
      <c r="D55" s="8"/>
      <c r="E55" s="8"/>
      <c r="F55" s="8"/>
      <c r="G55" s="8"/>
      <c r="H55" s="8">
        <v>930000</v>
      </c>
      <c r="I55" s="826"/>
      <c r="J55" s="828"/>
      <c r="K55" s="225" t="s">
        <v>15</v>
      </c>
      <c r="L55" s="292">
        <v>-13235.4</v>
      </c>
      <c r="M55" s="292">
        <v>-7660.6</v>
      </c>
      <c r="N55" s="292">
        <v>-13235.4</v>
      </c>
      <c r="O55" s="292">
        <v>-13235.4</v>
      </c>
      <c r="P55" s="292">
        <v>-13235.4</v>
      </c>
    </row>
    <row r="56" spans="1:16" ht="19.149999999999999" customHeight="1" x14ac:dyDescent="0.25">
      <c r="A56" s="1376" t="s">
        <v>135</v>
      </c>
      <c r="B56" s="1377"/>
      <c r="C56" s="8"/>
      <c r="D56" s="8"/>
      <c r="E56" s="8"/>
      <c r="F56" s="8"/>
      <c r="G56" s="8"/>
      <c r="H56" s="8"/>
      <c r="I56" s="1378"/>
      <c r="J56" s="1379"/>
      <c r="K56" s="225"/>
      <c r="L56" s="292"/>
      <c r="M56" s="292"/>
      <c r="N56" s="292"/>
      <c r="O56" s="292"/>
      <c r="P56" s="292"/>
    </row>
    <row r="57" spans="1:16" ht="109.9" customHeight="1" x14ac:dyDescent="0.25">
      <c r="A57" s="1347" t="s">
        <v>326</v>
      </c>
      <c r="B57" s="1349"/>
      <c r="C57" s="13"/>
      <c r="D57" s="13"/>
      <c r="E57" s="13"/>
      <c r="F57" s="13"/>
      <c r="G57" s="13"/>
      <c r="H57" s="23"/>
      <c r="I57" s="860"/>
      <c r="J57" s="860"/>
      <c r="K57" s="242" t="s">
        <v>15</v>
      </c>
      <c r="L57" s="291">
        <f>SUM(L58:L70)</f>
        <v>6529.5000000000236</v>
      </c>
      <c r="M57" s="291">
        <f>SUM(M58:M63)</f>
        <v>11692.000000000002</v>
      </c>
      <c r="N57" s="291">
        <f>SUM(N58:N63)</f>
        <v>10752.000000000002</v>
      </c>
      <c r="O57" s="291">
        <f>SUM(O58:O70)</f>
        <v>5555.1999999999989</v>
      </c>
      <c r="P57" s="291">
        <f>SUM(P58:P70)</f>
        <v>2464</v>
      </c>
    </row>
    <row r="58" spans="1:16" ht="47.45" customHeight="1" x14ac:dyDescent="0.25">
      <c r="A58" s="1252" t="s">
        <v>327</v>
      </c>
      <c r="B58" s="1253"/>
      <c r="C58" s="8">
        <v>298</v>
      </c>
      <c r="D58" s="8">
        <v>2</v>
      </c>
      <c r="E58" s="458">
        <v>999</v>
      </c>
      <c r="F58" s="23" t="s">
        <v>317</v>
      </c>
      <c r="G58" s="8">
        <v>70110</v>
      </c>
      <c r="H58" s="8">
        <v>145150</v>
      </c>
      <c r="I58" s="1269" t="s">
        <v>328</v>
      </c>
      <c r="J58" s="1270"/>
      <c r="K58" s="225" t="s">
        <v>15</v>
      </c>
      <c r="L58" s="292">
        <v>61.8</v>
      </c>
      <c r="M58" s="292">
        <v>20.399999999999999</v>
      </c>
      <c r="N58" s="298">
        <v>42</v>
      </c>
      <c r="O58" s="298">
        <v>21.7</v>
      </c>
      <c r="P58" s="299">
        <v>0</v>
      </c>
    </row>
    <row r="59" spans="1:16" ht="125.45" customHeight="1" x14ac:dyDescent="0.25">
      <c r="A59" s="1252" t="s">
        <v>131</v>
      </c>
      <c r="B59" s="1253"/>
      <c r="C59" s="8">
        <v>298</v>
      </c>
      <c r="D59" s="8">
        <v>2</v>
      </c>
      <c r="E59" s="459" t="s">
        <v>438</v>
      </c>
      <c r="F59" s="23" t="s">
        <v>317</v>
      </c>
      <c r="G59" s="8">
        <v>70110</v>
      </c>
      <c r="H59" s="8">
        <v>595410</v>
      </c>
      <c r="I59" s="826" t="s">
        <v>329</v>
      </c>
      <c r="J59" s="828"/>
      <c r="K59" s="225" t="s">
        <v>15</v>
      </c>
      <c r="L59" s="292">
        <v>295869.90000000002</v>
      </c>
      <c r="M59" s="292">
        <v>286271.59999999998</v>
      </c>
      <c r="N59" s="298">
        <v>117390</v>
      </c>
      <c r="O59" s="298">
        <v>59675</v>
      </c>
      <c r="P59" s="299">
        <v>2464</v>
      </c>
    </row>
    <row r="60" spans="1:16" ht="110.45" customHeight="1" x14ac:dyDescent="0.25">
      <c r="A60" s="1252" t="s">
        <v>437</v>
      </c>
      <c r="B60" s="1253"/>
      <c r="C60" s="8">
        <v>298</v>
      </c>
      <c r="D60" s="8">
        <v>2</v>
      </c>
      <c r="E60" s="459" t="s">
        <v>438</v>
      </c>
      <c r="F60" s="23" t="s">
        <v>317</v>
      </c>
      <c r="G60" s="8">
        <v>70110</v>
      </c>
      <c r="H60" s="8">
        <v>471330</v>
      </c>
      <c r="I60" s="826" t="s">
        <v>439</v>
      </c>
      <c r="J60" s="828"/>
      <c r="K60" s="225" t="s">
        <v>15</v>
      </c>
      <c r="L60" s="292">
        <v>-283892.3</v>
      </c>
      <c r="M60" s="292">
        <v>-274600</v>
      </c>
      <c r="N60" s="298">
        <v>-106680</v>
      </c>
      <c r="O60" s="298">
        <v>-54141.5</v>
      </c>
      <c r="P60" s="299"/>
    </row>
    <row r="61" spans="1:16" ht="24.6" customHeight="1" x14ac:dyDescent="0.25">
      <c r="A61" s="873" t="s">
        <v>449</v>
      </c>
      <c r="B61" s="875"/>
      <c r="C61" s="8"/>
      <c r="D61" s="87"/>
      <c r="E61" s="25"/>
      <c r="F61" s="88"/>
      <c r="G61" s="88"/>
      <c r="H61" s="88"/>
      <c r="I61" s="436"/>
      <c r="J61" s="437"/>
      <c r="K61" s="438"/>
      <c r="L61" s="448">
        <v>64.900000000000006</v>
      </c>
      <c r="M61" s="448"/>
      <c r="N61" s="448"/>
      <c r="O61" s="448"/>
      <c r="P61" s="448"/>
    </row>
    <row r="62" spans="1:16" ht="18.600000000000001" customHeight="1" x14ac:dyDescent="0.25">
      <c r="A62" s="873" t="s">
        <v>324</v>
      </c>
      <c r="B62" s="875"/>
      <c r="C62" s="8"/>
      <c r="D62" s="8"/>
      <c r="E62" s="8"/>
      <c r="F62" s="8"/>
      <c r="G62" s="8"/>
      <c r="H62" s="8">
        <v>910000</v>
      </c>
      <c r="I62" s="826"/>
      <c r="J62" s="828"/>
      <c r="K62" s="225" t="s">
        <v>15</v>
      </c>
      <c r="L62" s="292">
        <v>7660.6</v>
      </c>
      <c r="M62" s="292">
        <v>13235.4</v>
      </c>
      <c r="N62" s="292">
        <v>13235.4</v>
      </c>
      <c r="O62" s="292">
        <v>13235.4</v>
      </c>
      <c r="P62" s="292">
        <v>13235.4</v>
      </c>
    </row>
    <row r="63" spans="1:16" ht="18.600000000000001" customHeight="1" x14ac:dyDescent="0.25">
      <c r="A63" s="873" t="s">
        <v>325</v>
      </c>
      <c r="B63" s="875"/>
      <c r="C63" s="8"/>
      <c r="D63" s="8"/>
      <c r="E63" s="8"/>
      <c r="F63" s="8"/>
      <c r="G63" s="8"/>
      <c r="H63" s="8">
        <v>930000</v>
      </c>
      <c r="I63" s="826"/>
      <c r="J63" s="828"/>
      <c r="K63" s="438" t="s">
        <v>15</v>
      </c>
      <c r="L63" s="448">
        <v>-13235.4</v>
      </c>
      <c r="M63" s="448">
        <v>-13235.4</v>
      </c>
      <c r="N63" s="448">
        <v>-13235.4</v>
      </c>
      <c r="O63" s="448">
        <v>-13235.4</v>
      </c>
      <c r="P63" s="448">
        <v>-13235.4</v>
      </c>
    </row>
    <row r="64" spans="1:16" ht="18.600000000000001" customHeight="1" x14ac:dyDescent="0.25">
      <c r="A64" s="441"/>
      <c r="B64" s="442"/>
      <c r="C64" s="8"/>
      <c r="D64" s="8"/>
      <c r="E64" s="8"/>
      <c r="F64" s="8"/>
      <c r="G64" s="8"/>
      <c r="H64" s="8"/>
      <c r="I64" s="436"/>
      <c r="J64" s="437"/>
      <c r="K64" s="438"/>
      <c r="L64" s="448"/>
      <c r="M64" s="448"/>
      <c r="N64" s="448"/>
      <c r="O64" s="448"/>
      <c r="P64" s="448"/>
    </row>
    <row r="65" spans="1:16" ht="39.6" customHeight="1" x14ac:dyDescent="0.25">
      <c r="A65" s="1380" t="s">
        <v>188</v>
      </c>
      <c r="B65" s="1381"/>
      <c r="C65" s="13">
        <v>298</v>
      </c>
      <c r="D65" s="75">
        <v>2</v>
      </c>
      <c r="E65" s="451" t="s">
        <v>519</v>
      </c>
      <c r="F65" s="140" t="s">
        <v>317</v>
      </c>
      <c r="G65" s="75">
        <v>70090</v>
      </c>
      <c r="H65" s="135"/>
      <c r="I65" s="436"/>
      <c r="J65" s="437"/>
      <c r="K65" s="438"/>
      <c r="L65" s="448"/>
      <c r="M65" s="449">
        <v>69300</v>
      </c>
      <c r="N65" s="449">
        <v>28602</v>
      </c>
      <c r="O65" s="448"/>
      <c r="P65" s="448"/>
    </row>
    <row r="66" spans="1:16" ht="80.45" customHeight="1" x14ac:dyDescent="0.25">
      <c r="A66" s="1365" t="s">
        <v>172</v>
      </c>
      <c r="B66" s="1366"/>
      <c r="C66" s="13"/>
      <c r="D66" s="27"/>
      <c r="E66" s="451">
        <v>2999</v>
      </c>
      <c r="F66" s="75"/>
      <c r="G66" s="75"/>
      <c r="H66" s="135" t="s">
        <v>173</v>
      </c>
      <c r="I66" s="436"/>
      <c r="J66" s="437"/>
      <c r="K66" s="438"/>
      <c r="L66" s="448"/>
      <c r="M66" s="448">
        <v>69300</v>
      </c>
      <c r="N66" s="448">
        <v>28602</v>
      </c>
      <c r="O66" s="448"/>
      <c r="P66" s="448"/>
    </row>
    <row r="67" spans="1:16" ht="69.599999999999994" customHeight="1" x14ac:dyDescent="0.25">
      <c r="A67" s="1292" t="s">
        <v>131</v>
      </c>
      <c r="B67" s="1293"/>
      <c r="C67" s="8"/>
      <c r="D67" s="87"/>
      <c r="E67" s="148">
        <v>2053</v>
      </c>
      <c r="F67" s="88"/>
      <c r="G67" s="88"/>
      <c r="H67" s="88">
        <v>595410</v>
      </c>
      <c r="I67" s="436"/>
      <c r="J67" s="437"/>
      <c r="K67" s="438"/>
      <c r="L67" s="448"/>
      <c r="M67" s="448">
        <v>140494.20000000001</v>
      </c>
      <c r="N67" s="448">
        <v>40641.9</v>
      </c>
      <c r="O67" s="448"/>
      <c r="P67" s="448"/>
    </row>
    <row r="68" spans="1:16" ht="38.450000000000003" customHeight="1" x14ac:dyDescent="0.25">
      <c r="A68" s="912" t="s">
        <v>316</v>
      </c>
      <c r="B68" s="913"/>
      <c r="C68" s="8"/>
      <c r="D68" s="87"/>
      <c r="E68" s="88"/>
      <c r="F68" s="88"/>
      <c r="G68" s="88"/>
      <c r="H68" s="88">
        <v>471330</v>
      </c>
      <c r="I68" s="436"/>
      <c r="J68" s="437"/>
      <c r="K68" s="438"/>
      <c r="L68" s="448"/>
      <c r="M68" s="448">
        <v>-140494.20000000001</v>
      </c>
      <c r="N68" s="448">
        <v>-40641.9</v>
      </c>
      <c r="O68" s="448"/>
      <c r="P68" s="448"/>
    </row>
    <row r="69" spans="1:16" ht="18.600000000000001" customHeight="1" x14ac:dyDescent="0.25">
      <c r="A69" s="894" t="s">
        <v>133</v>
      </c>
      <c r="B69" s="895"/>
      <c r="C69" s="8"/>
      <c r="D69" s="87"/>
      <c r="E69" s="88"/>
      <c r="F69" s="88"/>
      <c r="G69" s="88"/>
      <c r="H69" s="88"/>
      <c r="I69" s="436"/>
      <c r="J69" s="437"/>
      <c r="K69" s="438"/>
      <c r="L69" s="448"/>
      <c r="M69" s="448"/>
      <c r="N69" s="448"/>
      <c r="O69" s="448"/>
      <c r="P69" s="448"/>
    </row>
    <row r="70" spans="1:16" ht="18.600000000000001" customHeight="1" x14ac:dyDescent="0.25">
      <c r="A70" s="1382" t="s">
        <v>134</v>
      </c>
      <c r="B70" s="1383"/>
      <c r="C70" s="8"/>
      <c r="D70" s="87"/>
      <c r="E70" s="88"/>
      <c r="F70" s="88"/>
      <c r="G70" s="88"/>
      <c r="H70" s="88"/>
      <c r="I70" s="436"/>
      <c r="J70" s="437"/>
      <c r="K70" s="438"/>
      <c r="L70" s="448"/>
      <c r="M70" s="448"/>
      <c r="N70" s="448"/>
      <c r="O70" s="448"/>
      <c r="P70" s="448"/>
    </row>
    <row r="71" spans="1:16" x14ac:dyDescent="0.25">
      <c r="A71" s="826"/>
      <c r="B71" s="827"/>
      <c r="K71" s="300"/>
    </row>
    <row r="72" spans="1:16" ht="26.25" customHeight="1" x14ac:dyDescent="0.25">
      <c r="A72" s="886" t="s">
        <v>41</v>
      </c>
      <c r="B72" s="886"/>
      <c r="C72" s="886"/>
      <c r="D72" s="886"/>
      <c r="E72" s="886"/>
      <c r="F72" s="886"/>
      <c r="G72" s="886"/>
      <c r="H72" s="886"/>
      <c r="I72" s="886"/>
      <c r="J72" s="886"/>
      <c r="K72" s="886"/>
      <c r="L72" s="886"/>
      <c r="M72" s="886"/>
      <c r="N72" s="886"/>
      <c r="O72" s="886"/>
      <c r="P72" s="887"/>
    </row>
    <row r="73" spans="1:16" ht="21.6" customHeight="1" x14ac:dyDescent="0.25">
      <c r="A73" s="884"/>
      <c r="B73" s="881"/>
      <c r="C73" s="884"/>
      <c r="D73" s="880"/>
      <c r="E73" s="880"/>
      <c r="F73" s="880"/>
      <c r="G73" s="880"/>
      <c r="H73" s="880"/>
      <c r="I73" s="880"/>
      <c r="J73" s="880"/>
      <c r="K73" s="880"/>
      <c r="L73" s="880"/>
      <c r="M73" s="880"/>
      <c r="N73" s="881"/>
      <c r="O73" s="860" t="s">
        <v>2</v>
      </c>
      <c r="P73" s="860"/>
    </row>
    <row r="74" spans="1:16" ht="20.25" customHeight="1" x14ac:dyDescent="0.25">
      <c r="A74" s="883" t="s">
        <v>42</v>
      </c>
      <c r="B74" s="883"/>
      <c r="C74" s="884" t="s">
        <v>440</v>
      </c>
      <c r="D74" s="880"/>
      <c r="E74" s="880"/>
      <c r="F74" s="880"/>
      <c r="G74" s="880"/>
      <c r="H74" s="880"/>
      <c r="I74" s="880"/>
      <c r="J74" s="880"/>
      <c r="K74" s="880"/>
      <c r="L74" s="880"/>
      <c r="M74" s="880"/>
      <c r="N74" s="881"/>
      <c r="O74" s="885" t="s">
        <v>317</v>
      </c>
      <c r="P74" s="885"/>
    </row>
    <row r="75" spans="1:16" ht="21.6" customHeight="1" x14ac:dyDescent="0.25">
      <c r="A75" s="883" t="s">
        <v>43</v>
      </c>
      <c r="B75" s="883"/>
      <c r="C75" s="884" t="s">
        <v>44</v>
      </c>
      <c r="D75" s="880"/>
      <c r="E75" s="880"/>
      <c r="F75" s="880"/>
      <c r="G75" s="880"/>
      <c r="H75" s="880"/>
      <c r="I75" s="880"/>
      <c r="J75" s="880"/>
      <c r="K75" s="880"/>
      <c r="L75" s="880"/>
      <c r="M75" s="880"/>
      <c r="N75" s="881"/>
      <c r="O75" s="860">
        <v>58</v>
      </c>
      <c r="P75" s="860"/>
    </row>
    <row r="76" spans="1:16" ht="21.6" customHeight="1" x14ac:dyDescent="0.25">
      <c r="A76" s="883" t="s">
        <v>45</v>
      </c>
      <c r="B76" s="883"/>
      <c r="C76" s="884" t="s">
        <v>189</v>
      </c>
      <c r="D76" s="880"/>
      <c r="E76" s="880"/>
      <c r="F76" s="880"/>
      <c r="G76" s="880"/>
      <c r="H76" s="880"/>
      <c r="I76" s="880"/>
      <c r="J76" s="880"/>
      <c r="K76" s="880"/>
      <c r="L76" s="880"/>
      <c r="M76" s="880"/>
      <c r="N76" s="881"/>
      <c r="O76" s="885" t="s">
        <v>190</v>
      </c>
      <c r="P76" s="885"/>
    </row>
    <row r="78" spans="1:16" ht="37.5" customHeight="1" x14ac:dyDescent="0.25">
      <c r="A78" s="840" t="s">
        <v>46</v>
      </c>
      <c r="B78" s="840"/>
      <c r="C78" s="840"/>
      <c r="D78" s="840"/>
      <c r="E78" s="840"/>
      <c r="F78" s="840"/>
      <c r="G78" s="840"/>
      <c r="H78" s="840"/>
      <c r="I78" s="840"/>
      <c r="J78" s="840"/>
      <c r="K78" s="840"/>
      <c r="L78" s="840"/>
      <c r="M78" s="840"/>
      <c r="N78" s="840"/>
      <c r="O78" s="840"/>
      <c r="P78" s="840"/>
    </row>
    <row r="79" spans="1:16" ht="21" customHeight="1" x14ac:dyDescent="0.25">
      <c r="A79" s="873" t="s">
        <v>47</v>
      </c>
      <c r="B79" s="874"/>
      <c r="C79" s="875"/>
      <c r="D79" s="1183" t="s">
        <v>697</v>
      </c>
      <c r="E79" s="787"/>
      <c r="F79" s="787"/>
      <c r="G79" s="787"/>
      <c r="H79" s="787"/>
      <c r="I79" s="787"/>
      <c r="J79" s="787"/>
      <c r="K79" s="787"/>
      <c r="L79" s="787"/>
      <c r="M79" s="787"/>
      <c r="N79" s="787"/>
      <c r="O79" s="787"/>
      <c r="P79" s="793"/>
    </row>
    <row r="80" spans="1:16" ht="80.25" customHeight="1" x14ac:dyDescent="0.25">
      <c r="A80" s="876" t="s">
        <v>48</v>
      </c>
      <c r="B80" s="877"/>
      <c r="C80" s="878"/>
      <c r="D80" s="1088" t="s">
        <v>698</v>
      </c>
      <c r="E80" s="1273"/>
      <c r="F80" s="1273"/>
      <c r="G80" s="1273"/>
      <c r="H80" s="1273"/>
      <c r="I80" s="1273"/>
      <c r="J80" s="1273"/>
      <c r="K80" s="1273"/>
      <c r="L80" s="1273"/>
      <c r="M80" s="1273"/>
      <c r="N80" s="1273"/>
      <c r="O80" s="1273"/>
      <c r="P80" s="1274"/>
    </row>
    <row r="81" spans="1:16" ht="69" customHeight="1" x14ac:dyDescent="0.25">
      <c r="A81" s="880" t="s">
        <v>49</v>
      </c>
      <c r="B81" s="880"/>
      <c r="C81" s="881"/>
      <c r="D81" s="1088" t="s">
        <v>699</v>
      </c>
      <c r="E81" s="1089"/>
      <c r="F81" s="1089"/>
      <c r="G81" s="1089"/>
      <c r="H81" s="1089"/>
      <c r="I81" s="1089"/>
      <c r="J81" s="1089"/>
      <c r="K81" s="1089"/>
      <c r="L81" s="1089"/>
      <c r="M81" s="1089"/>
      <c r="N81" s="1089"/>
      <c r="O81" s="1089"/>
      <c r="P81" s="1090"/>
    </row>
    <row r="82" spans="1:16" ht="26.25" customHeight="1" x14ac:dyDescent="0.25">
      <c r="A82" s="839" t="s">
        <v>50</v>
      </c>
      <c r="B82" s="839"/>
      <c r="C82" s="839"/>
      <c r="D82" s="839"/>
      <c r="E82" s="839"/>
      <c r="F82" s="839"/>
      <c r="G82" s="839"/>
      <c r="H82" s="839"/>
      <c r="I82" s="839"/>
      <c r="J82" s="839"/>
      <c r="K82" s="839"/>
      <c r="L82" s="839"/>
      <c r="M82" s="839"/>
      <c r="N82" s="839"/>
      <c r="O82" s="839"/>
      <c r="P82" s="839"/>
    </row>
    <row r="83" spans="1:16" ht="24" customHeight="1" x14ac:dyDescent="0.25">
      <c r="A83" s="868" t="s">
        <v>51</v>
      </c>
      <c r="B83" s="841" t="s">
        <v>2</v>
      </c>
      <c r="C83" s="854" t="s">
        <v>7</v>
      </c>
      <c r="D83" s="855"/>
      <c r="E83" s="855"/>
      <c r="F83" s="855"/>
      <c r="G83" s="855"/>
      <c r="H83" s="855"/>
      <c r="I83" s="855"/>
      <c r="J83" s="871" t="s">
        <v>52</v>
      </c>
      <c r="K83" s="14">
        <v>2015</v>
      </c>
      <c r="L83" s="14">
        <v>2016</v>
      </c>
      <c r="M83" s="14">
        <v>2017</v>
      </c>
      <c r="N83" s="122">
        <v>2018</v>
      </c>
      <c r="O83" s="14">
        <v>2019</v>
      </c>
      <c r="P83" s="14">
        <v>2020</v>
      </c>
    </row>
    <row r="84" spans="1:16" ht="55.15" customHeight="1" x14ac:dyDescent="0.25">
      <c r="A84" s="869"/>
      <c r="B84" s="870"/>
      <c r="C84" s="1211"/>
      <c r="D84" s="1212"/>
      <c r="E84" s="1212"/>
      <c r="F84" s="1212"/>
      <c r="G84" s="1212"/>
      <c r="H84" s="1212"/>
      <c r="I84" s="1212"/>
      <c r="J84" s="1384"/>
      <c r="K84" s="15" t="s">
        <v>10</v>
      </c>
      <c r="L84" s="15" t="s">
        <v>10</v>
      </c>
      <c r="M84" s="15" t="s">
        <v>11</v>
      </c>
      <c r="N84" s="121" t="s">
        <v>12</v>
      </c>
      <c r="O84" s="15" t="s">
        <v>13</v>
      </c>
      <c r="P84" s="15" t="s">
        <v>13</v>
      </c>
    </row>
    <row r="85" spans="1:16" ht="22.5" customHeight="1" x14ac:dyDescent="0.25">
      <c r="A85" s="987" t="s">
        <v>53</v>
      </c>
      <c r="B85" s="639" t="s">
        <v>142</v>
      </c>
      <c r="C85" s="1137" t="s">
        <v>700</v>
      </c>
      <c r="D85" s="1137"/>
      <c r="E85" s="1137"/>
      <c r="F85" s="1137"/>
      <c r="G85" s="1137"/>
      <c r="H85" s="1137"/>
      <c r="I85" s="1137"/>
      <c r="J85" s="653" t="s">
        <v>414</v>
      </c>
      <c r="K85" s="653" t="s">
        <v>15</v>
      </c>
      <c r="L85" s="653">
        <v>323392</v>
      </c>
      <c r="M85" s="653">
        <v>347000</v>
      </c>
      <c r="N85" s="663">
        <v>339000</v>
      </c>
      <c r="O85" s="663">
        <v>332000</v>
      </c>
      <c r="P85" s="663">
        <v>330000</v>
      </c>
    </row>
    <row r="86" spans="1:16" ht="36" customHeight="1" x14ac:dyDescent="0.25">
      <c r="A86" s="1004"/>
      <c r="B86" s="657" t="s">
        <v>177</v>
      </c>
      <c r="C86" s="865" t="s">
        <v>701</v>
      </c>
      <c r="D86" s="865"/>
      <c r="E86" s="865"/>
      <c r="F86" s="865"/>
      <c r="G86" s="865"/>
      <c r="H86" s="865"/>
      <c r="I86" s="865"/>
      <c r="J86" s="653" t="s">
        <v>417</v>
      </c>
      <c r="K86" s="653" t="s">
        <v>15</v>
      </c>
      <c r="L86" s="653">
        <v>1.08</v>
      </c>
      <c r="M86" s="663">
        <v>1.2</v>
      </c>
      <c r="N86" s="663">
        <v>1.1000000000000001</v>
      </c>
      <c r="O86" s="667">
        <v>1</v>
      </c>
      <c r="P86" s="667">
        <v>0.9</v>
      </c>
    </row>
    <row r="87" spans="1:16" ht="29.25" customHeight="1" x14ac:dyDescent="0.25">
      <c r="A87" s="1004"/>
      <c r="B87" s="661" t="s">
        <v>179</v>
      </c>
      <c r="C87" s="775" t="s">
        <v>702</v>
      </c>
      <c r="D87" s="775"/>
      <c r="E87" s="775"/>
      <c r="F87" s="775"/>
      <c r="G87" s="775"/>
      <c r="H87" s="775"/>
      <c r="I87" s="775"/>
      <c r="J87" s="660" t="s">
        <v>416</v>
      </c>
      <c r="K87" s="661" t="s">
        <v>15</v>
      </c>
      <c r="L87" s="661" t="s">
        <v>15</v>
      </c>
      <c r="M87" s="661"/>
      <c r="N87" s="661">
        <v>18900</v>
      </c>
      <c r="O87" s="661">
        <v>37250</v>
      </c>
      <c r="P87" s="661">
        <v>37250</v>
      </c>
    </row>
    <row r="88" spans="1:16" ht="34.5" customHeight="1" x14ac:dyDescent="0.25">
      <c r="A88" s="1004"/>
      <c r="B88" s="661" t="s">
        <v>415</v>
      </c>
      <c r="C88" s="1137" t="s">
        <v>703</v>
      </c>
      <c r="D88" s="1137"/>
      <c r="E88" s="1137"/>
      <c r="F88" s="1137"/>
      <c r="G88" s="1137"/>
      <c r="H88" s="1137"/>
      <c r="I88" s="1137"/>
      <c r="J88" s="652" t="s">
        <v>418</v>
      </c>
      <c r="K88" s="661" t="s">
        <v>15</v>
      </c>
      <c r="L88" s="661" t="s">
        <v>15</v>
      </c>
      <c r="M88" s="661"/>
      <c r="N88" s="661">
        <v>9761</v>
      </c>
      <c r="O88" s="661">
        <v>9761</v>
      </c>
      <c r="P88" s="661">
        <v>9761</v>
      </c>
    </row>
    <row r="89" spans="1:16" ht="34.5" customHeight="1" x14ac:dyDescent="0.25">
      <c r="A89" s="987" t="s">
        <v>54</v>
      </c>
      <c r="B89" s="657" t="s">
        <v>144</v>
      </c>
      <c r="C89" s="1137" t="s">
        <v>704</v>
      </c>
      <c r="D89" s="1137"/>
      <c r="E89" s="1137"/>
      <c r="F89" s="1137"/>
      <c r="G89" s="1137"/>
      <c r="H89" s="1137"/>
      <c r="I89" s="1137"/>
      <c r="J89" s="652" t="s">
        <v>443</v>
      </c>
      <c r="K89" s="653" t="s">
        <v>15</v>
      </c>
      <c r="L89" s="653">
        <v>3570</v>
      </c>
      <c r="M89" s="663">
        <v>6500</v>
      </c>
      <c r="N89" s="663">
        <v>8030</v>
      </c>
      <c r="O89" s="663"/>
      <c r="P89" s="663"/>
    </row>
    <row r="90" spans="1:16" ht="33.75" customHeight="1" x14ac:dyDescent="0.25">
      <c r="A90" s="1004"/>
      <c r="B90" s="643" t="s">
        <v>145</v>
      </c>
      <c r="C90" s="1137" t="s">
        <v>705</v>
      </c>
      <c r="D90" s="1137"/>
      <c r="E90" s="1137"/>
      <c r="F90" s="1137"/>
      <c r="G90" s="1137"/>
      <c r="H90" s="1137"/>
      <c r="I90" s="1137"/>
      <c r="J90" s="652" t="s">
        <v>418</v>
      </c>
      <c r="K90" s="653" t="s">
        <v>15</v>
      </c>
      <c r="L90" s="653" t="s">
        <v>441</v>
      </c>
      <c r="M90" s="663">
        <v>280</v>
      </c>
      <c r="N90" s="663">
        <v>338</v>
      </c>
      <c r="O90" s="663" t="s">
        <v>442</v>
      </c>
      <c r="P90" s="672"/>
    </row>
    <row r="91" spans="1:16" ht="33.6" customHeight="1" x14ac:dyDescent="0.25">
      <c r="A91" s="1004"/>
      <c r="B91" s="657" t="s">
        <v>147</v>
      </c>
      <c r="C91" s="1137" t="s">
        <v>706</v>
      </c>
      <c r="D91" s="1137"/>
      <c r="E91" s="1137"/>
      <c r="F91" s="1137"/>
      <c r="G91" s="1137"/>
      <c r="H91" s="1137"/>
      <c r="I91" s="1137"/>
      <c r="J91" s="652" t="s">
        <v>418</v>
      </c>
      <c r="K91" s="653" t="s">
        <v>15</v>
      </c>
      <c r="L91" s="653">
        <v>32500</v>
      </c>
      <c r="M91" s="653">
        <v>63000</v>
      </c>
      <c r="N91" s="663">
        <v>86000</v>
      </c>
      <c r="O91" s="663">
        <v>109000</v>
      </c>
      <c r="P91" s="663">
        <v>109000</v>
      </c>
    </row>
    <row r="92" spans="1:16" ht="36" customHeight="1" x14ac:dyDescent="0.25">
      <c r="A92" s="1004"/>
      <c r="B92" s="643" t="s">
        <v>169</v>
      </c>
      <c r="C92" s="1137" t="s">
        <v>707</v>
      </c>
      <c r="D92" s="1137"/>
      <c r="E92" s="1137"/>
      <c r="F92" s="1137"/>
      <c r="G92" s="1137"/>
      <c r="H92" s="1137"/>
      <c r="I92" s="1137"/>
      <c r="J92" s="652" t="s">
        <v>418</v>
      </c>
      <c r="K92" s="653" t="s">
        <v>15</v>
      </c>
      <c r="L92" s="661" t="s">
        <v>15</v>
      </c>
      <c r="M92" s="663">
        <v>169</v>
      </c>
      <c r="N92" s="663">
        <v>140</v>
      </c>
      <c r="O92" s="663"/>
      <c r="P92" s="672"/>
    </row>
    <row r="93" spans="1:16" ht="22.5" customHeight="1" x14ac:dyDescent="0.25">
      <c r="A93" s="1004"/>
      <c r="B93" s="643" t="s">
        <v>170</v>
      </c>
      <c r="C93" s="1137" t="s">
        <v>708</v>
      </c>
      <c r="D93" s="1137"/>
      <c r="E93" s="1137"/>
      <c r="F93" s="1137"/>
      <c r="G93" s="1137"/>
      <c r="H93" s="1137"/>
      <c r="I93" s="1137"/>
      <c r="J93" s="652" t="s">
        <v>418</v>
      </c>
      <c r="K93" s="653" t="s">
        <v>15</v>
      </c>
      <c r="L93" s="661" t="s">
        <v>15</v>
      </c>
      <c r="M93" s="663">
        <v>1</v>
      </c>
      <c r="N93" s="663"/>
      <c r="O93" s="663"/>
      <c r="P93" s="672"/>
    </row>
    <row r="94" spans="1:16" ht="33.75" customHeight="1" x14ac:dyDescent="0.25">
      <c r="A94" s="1004"/>
      <c r="B94" s="643" t="s">
        <v>542</v>
      </c>
      <c r="C94" s="774" t="s">
        <v>709</v>
      </c>
      <c r="D94" s="774"/>
      <c r="E94" s="774"/>
      <c r="F94" s="774"/>
      <c r="G94" s="774"/>
      <c r="H94" s="774"/>
      <c r="I94" s="774"/>
      <c r="J94" s="660" t="s">
        <v>418</v>
      </c>
      <c r="K94" s="661" t="s">
        <v>15</v>
      </c>
      <c r="L94" s="661" t="s">
        <v>15</v>
      </c>
      <c r="M94" s="660">
        <v>1</v>
      </c>
      <c r="N94" s="663">
        <v>3</v>
      </c>
      <c r="O94" s="663"/>
      <c r="P94" s="672"/>
    </row>
    <row r="95" spans="1:16" ht="33.75" customHeight="1" x14ac:dyDescent="0.25">
      <c r="A95" s="1004"/>
      <c r="B95" s="677" t="s">
        <v>205</v>
      </c>
      <c r="C95" s="775" t="s">
        <v>710</v>
      </c>
      <c r="D95" s="775"/>
      <c r="E95" s="775"/>
      <c r="F95" s="775"/>
      <c r="G95" s="775"/>
      <c r="H95" s="775"/>
      <c r="I95" s="775"/>
      <c r="J95" s="660" t="s">
        <v>418</v>
      </c>
      <c r="K95" s="661" t="s">
        <v>15</v>
      </c>
      <c r="L95" s="661" t="s">
        <v>15</v>
      </c>
      <c r="M95" s="661">
        <v>8</v>
      </c>
      <c r="N95" s="661">
        <v>8</v>
      </c>
      <c r="O95" s="678"/>
      <c r="P95" s="644"/>
    </row>
    <row r="96" spans="1:16" ht="46.5" customHeight="1" x14ac:dyDescent="0.25">
      <c r="A96" s="987" t="s">
        <v>59</v>
      </c>
      <c r="B96" s="651" t="s">
        <v>148</v>
      </c>
      <c r="C96" s="865" t="s">
        <v>711</v>
      </c>
      <c r="D96" s="865"/>
      <c r="E96" s="865"/>
      <c r="F96" s="865"/>
      <c r="G96" s="865"/>
      <c r="H96" s="865"/>
      <c r="I96" s="865"/>
      <c r="J96" s="663" t="s">
        <v>112</v>
      </c>
      <c r="K96" s="653" t="s">
        <v>15</v>
      </c>
      <c r="L96" s="653">
        <v>42.7</v>
      </c>
      <c r="M96" s="653">
        <v>80.5</v>
      </c>
      <c r="N96" s="663">
        <v>93.76</v>
      </c>
      <c r="O96" s="663">
        <v>97.51</v>
      </c>
      <c r="P96" s="667">
        <v>100</v>
      </c>
    </row>
    <row r="97" spans="1:16" ht="33" customHeight="1" x14ac:dyDescent="0.25">
      <c r="A97" s="1004" t="s">
        <v>59</v>
      </c>
      <c r="B97" s="651" t="s">
        <v>182</v>
      </c>
      <c r="C97" s="775" t="s">
        <v>712</v>
      </c>
      <c r="D97" s="775"/>
      <c r="E97" s="775"/>
      <c r="F97" s="775"/>
      <c r="G97" s="775"/>
      <c r="H97" s="775"/>
      <c r="I97" s="775"/>
      <c r="J97" s="660" t="s">
        <v>112</v>
      </c>
      <c r="K97" s="661" t="s">
        <v>15</v>
      </c>
      <c r="L97" s="661" t="s">
        <v>15</v>
      </c>
      <c r="M97" s="661">
        <v>85</v>
      </c>
      <c r="N97" s="649">
        <v>100</v>
      </c>
      <c r="O97" s="678"/>
      <c r="P97" s="644"/>
    </row>
    <row r="98" spans="1:16" ht="25.5" customHeight="1" x14ac:dyDescent="0.25">
      <c r="A98" s="645"/>
      <c r="B98" s="646"/>
      <c r="C98" s="647"/>
      <c r="D98" s="647"/>
      <c r="E98" s="647"/>
      <c r="F98" s="647"/>
      <c r="G98" s="647"/>
      <c r="H98" s="647"/>
      <c r="I98" s="647"/>
      <c r="J98" s="648"/>
      <c r="K98" s="632"/>
      <c r="L98" s="632"/>
      <c r="M98" s="632"/>
      <c r="N98" s="648"/>
      <c r="O98" s="648"/>
      <c r="P98" s="648"/>
    </row>
    <row r="99" spans="1:16" ht="24" customHeight="1" x14ac:dyDescent="0.25">
      <c r="A99" s="1385" t="s">
        <v>444</v>
      </c>
      <c r="B99" s="1385"/>
      <c r="C99" s="1385"/>
      <c r="D99" s="1385"/>
      <c r="E99" s="1385"/>
      <c r="F99" s="1385"/>
      <c r="G99" s="1385"/>
      <c r="H99" s="1385"/>
      <c r="I99" s="1385"/>
      <c r="J99" s="1385"/>
      <c r="K99" s="1385"/>
      <c r="L99" s="1385"/>
      <c r="M99" s="1385"/>
      <c r="N99" s="1385"/>
      <c r="O99" s="1385"/>
      <c r="P99" s="1385"/>
    </row>
    <row r="100" spans="1:16" ht="48.75" customHeight="1" x14ac:dyDescent="0.25">
      <c r="A100" s="1386" t="s">
        <v>713</v>
      </c>
      <c r="B100" s="1386"/>
      <c r="C100" s="1386"/>
      <c r="D100" s="1386"/>
      <c r="E100" s="1386"/>
      <c r="F100" s="1386"/>
      <c r="G100" s="1386"/>
      <c r="H100" s="1386"/>
      <c r="I100" s="1386"/>
      <c r="J100" s="1386"/>
      <c r="K100" s="1386"/>
      <c r="L100" s="1386"/>
      <c r="M100" s="1386"/>
      <c r="N100" s="1386"/>
      <c r="O100" s="1386"/>
      <c r="P100" s="1386"/>
    </row>
    <row r="101" spans="1:16" x14ac:dyDescent="0.25">
      <c r="A101" s="851" t="s">
        <v>60</v>
      </c>
      <c r="B101" s="852"/>
      <c r="C101" s="852"/>
      <c r="D101" s="852"/>
      <c r="E101" s="852"/>
      <c r="F101" s="852"/>
      <c r="G101" s="852"/>
      <c r="H101" s="852"/>
      <c r="I101" s="852"/>
      <c r="J101" s="852"/>
      <c r="K101" s="852"/>
      <c r="L101" s="852"/>
      <c r="M101" s="852"/>
      <c r="N101" s="852"/>
      <c r="O101" s="852"/>
      <c r="P101" s="853"/>
    </row>
    <row r="102" spans="1:16" x14ac:dyDescent="0.25">
      <c r="A102" s="854" t="s">
        <v>7</v>
      </c>
      <c r="B102" s="855"/>
      <c r="C102" s="855"/>
      <c r="D102" s="856"/>
      <c r="E102" s="820" t="s">
        <v>2</v>
      </c>
      <c r="F102" s="822"/>
      <c r="G102" s="841">
        <v>2015</v>
      </c>
      <c r="H102" s="841"/>
      <c r="I102" s="224">
        <v>2016</v>
      </c>
      <c r="J102" s="224">
        <v>2017</v>
      </c>
      <c r="K102" s="860">
        <v>2018</v>
      </c>
      <c r="L102" s="860"/>
      <c r="M102" s="860">
        <v>2019</v>
      </c>
      <c r="N102" s="860"/>
      <c r="O102" s="860">
        <v>2020</v>
      </c>
      <c r="P102" s="860"/>
    </row>
    <row r="103" spans="1:16" ht="31.5" x14ac:dyDescent="0.25">
      <c r="A103" s="857"/>
      <c r="B103" s="858"/>
      <c r="C103" s="858"/>
      <c r="D103" s="859"/>
      <c r="E103" s="224" t="s">
        <v>61</v>
      </c>
      <c r="F103" s="230" t="s">
        <v>62</v>
      </c>
      <c r="G103" s="820" t="s">
        <v>10</v>
      </c>
      <c r="H103" s="822"/>
      <c r="I103" s="224" t="s">
        <v>10</v>
      </c>
      <c r="J103" s="224" t="s">
        <v>11</v>
      </c>
      <c r="K103" s="820" t="s">
        <v>12</v>
      </c>
      <c r="L103" s="822"/>
      <c r="M103" s="820" t="s">
        <v>13</v>
      </c>
      <c r="N103" s="822"/>
      <c r="O103" s="820" t="s">
        <v>13</v>
      </c>
      <c r="P103" s="822"/>
    </row>
    <row r="104" spans="1:16" x14ac:dyDescent="0.25">
      <c r="A104" s="851" t="s">
        <v>151</v>
      </c>
      <c r="B104" s="852"/>
      <c r="C104" s="852"/>
      <c r="D104" s="853"/>
      <c r="E104" s="224"/>
      <c r="F104" s="230"/>
      <c r="G104" s="820"/>
      <c r="H104" s="822"/>
      <c r="I104" s="288">
        <f>I105+I127</f>
        <v>6529.4</v>
      </c>
      <c r="J104" s="288">
        <f>J105+J127</f>
        <v>80992</v>
      </c>
      <c r="K104" s="1275">
        <f t="shared" ref="K104" si="2">K105+K127</f>
        <v>39354</v>
      </c>
      <c r="L104" s="1276"/>
      <c r="M104" s="1275">
        <f>M105</f>
        <v>5555.2</v>
      </c>
      <c r="N104" s="1276"/>
      <c r="O104" s="1275">
        <f>O105</f>
        <v>2464</v>
      </c>
      <c r="P104" s="1276"/>
    </row>
    <row r="105" spans="1:16" ht="48" customHeight="1" x14ac:dyDescent="0.25">
      <c r="A105" s="1387" t="s">
        <v>326</v>
      </c>
      <c r="B105" s="1388"/>
      <c r="C105" s="1388"/>
      <c r="D105" s="1389"/>
      <c r="E105" s="452">
        <v>70110</v>
      </c>
      <c r="F105" s="256"/>
      <c r="G105" s="947" t="s">
        <v>15</v>
      </c>
      <c r="H105" s="947"/>
      <c r="I105" s="301">
        <f>SUM(I106:I130)</f>
        <v>6529.4</v>
      </c>
      <c r="J105" s="447">
        <f>SUM(J106:J125)</f>
        <v>11692</v>
      </c>
      <c r="K105" s="1260">
        <f>SUM(K106:L125)</f>
        <v>10752</v>
      </c>
      <c r="L105" s="1260"/>
      <c r="M105" s="1243">
        <f>SUM(M106:N130)</f>
        <v>5555.2</v>
      </c>
      <c r="N105" s="1244"/>
      <c r="O105" s="1260">
        <f>SUM(O106:P130)</f>
        <v>2464</v>
      </c>
      <c r="P105" s="1260"/>
    </row>
    <row r="106" spans="1:16" ht="24.6" customHeight="1" x14ac:dyDescent="0.25">
      <c r="A106" s="910" t="s">
        <v>84</v>
      </c>
      <c r="B106" s="924"/>
      <c r="C106" s="924"/>
      <c r="D106" s="911"/>
      <c r="E106" s="224"/>
      <c r="F106" s="224">
        <v>222210</v>
      </c>
      <c r="G106" s="841" t="s">
        <v>15</v>
      </c>
      <c r="H106" s="841"/>
      <c r="I106" s="289">
        <v>2</v>
      </c>
      <c r="J106" s="290">
        <v>50</v>
      </c>
      <c r="K106" s="1245">
        <v>50</v>
      </c>
      <c r="L106" s="1246"/>
      <c r="M106" s="1245">
        <v>30</v>
      </c>
      <c r="N106" s="1246"/>
      <c r="O106" s="1245">
        <v>15</v>
      </c>
      <c r="P106" s="1246"/>
    </row>
    <row r="107" spans="1:16" ht="25.15" customHeight="1" x14ac:dyDescent="0.25">
      <c r="A107" s="910" t="s">
        <v>85</v>
      </c>
      <c r="B107" s="924"/>
      <c r="C107" s="924"/>
      <c r="D107" s="911"/>
      <c r="E107" s="224"/>
      <c r="F107" s="224">
        <v>222220</v>
      </c>
      <c r="G107" s="841" t="s">
        <v>15</v>
      </c>
      <c r="H107" s="841"/>
      <c r="I107" s="289">
        <v>28.2</v>
      </c>
      <c r="J107" s="290">
        <v>70</v>
      </c>
      <c r="K107" s="1245">
        <v>70</v>
      </c>
      <c r="L107" s="1246"/>
      <c r="M107" s="1245">
        <v>50</v>
      </c>
      <c r="N107" s="1246"/>
      <c r="O107" s="1245">
        <v>20</v>
      </c>
      <c r="P107" s="1246"/>
    </row>
    <row r="108" spans="1:16" ht="28.9" customHeight="1" x14ac:dyDescent="0.25">
      <c r="A108" s="910" t="s">
        <v>86</v>
      </c>
      <c r="B108" s="924"/>
      <c r="C108" s="924"/>
      <c r="D108" s="911"/>
      <c r="E108" s="224"/>
      <c r="F108" s="224">
        <v>222300</v>
      </c>
      <c r="G108" s="841" t="s">
        <v>15</v>
      </c>
      <c r="H108" s="841"/>
      <c r="I108" s="289">
        <v>110.9</v>
      </c>
      <c r="J108" s="290">
        <v>200</v>
      </c>
      <c r="K108" s="1245">
        <v>200</v>
      </c>
      <c r="L108" s="1246"/>
      <c r="M108" s="1245">
        <v>150</v>
      </c>
      <c r="N108" s="1246"/>
      <c r="O108" s="1245">
        <v>80</v>
      </c>
      <c r="P108" s="1246"/>
    </row>
    <row r="109" spans="1:16" ht="22.9" customHeight="1" x14ac:dyDescent="0.25">
      <c r="A109" s="910" t="s">
        <v>87</v>
      </c>
      <c r="B109" s="924"/>
      <c r="C109" s="924"/>
      <c r="D109" s="911"/>
      <c r="E109" s="224"/>
      <c r="F109" s="224">
        <v>222400</v>
      </c>
      <c r="G109" s="841" t="s">
        <v>15</v>
      </c>
      <c r="H109" s="841"/>
      <c r="I109" s="289">
        <v>59.7</v>
      </c>
      <c r="J109" s="290">
        <v>100</v>
      </c>
      <c r="K109" s="1245">
        <v>100</v>
      </c>
      <c r="L109" s="1246"/>
      <c r="M109" s="1245">
        <v>100</v>
      </c>
      <c r="N109" s="1246"/>
      <c r="O109" s="1245">
        <v>50</v>
      </c>
      <c r="P109" s="1246"/>
    </row>
    <row r="110" spans="1:16" ht="20.45" customHeight="1" x14ac:dyDescent="0.25">
      <c r="A110" s="910" t="s">
        <v>88</v>
      </c>
      <c r="B110" s="924"/>
      <c r="C110" s="924"/>
      <c r="D110" s="911"/>
      <c r="E110" s="224"/>
      <c r="F110" s="224">
        <v>222500</v>
      </c>
      <c r="G110" s="841" t="s">
        <v>15</v>
      </c>
      <c r="H110" s="841"/>
      <c r="I110" s="289">
        <v>59.2</v>
      </c>
      <c r="J110" s="290">
        <v>150</v>
      </c>
      <c r="K110" s="1245">
        <v>50</v>
      </c>
      <c r="L110" s="1246"/>
      <c r="M110" s="1245"/>
      <c r="N110" s="1246"/>
      <c r="O110" s="1245"/>
      <c r="P110" s="1246"/>
    </row>
    <row r="111" spans="1:16" ht="20.45" customHeight="1" x14ac:dyDescent="0.25">
      <c r="A111" s="910" t="s">
        <v>230</v>
      </c>
      <c r="B111" s="924"/>
      <c r="C111" s="924"/>
      <c r="D111" s="911"/>
      <c r="E111" s="224"/>
      <c r="F111" s="224">
        <v>222720</v>
      </c>
      <c r="G111" s="841" t="s">
        <v>15</v>
      </c>
      <c r="H111" s="841"/>
      <c r="I111" s="289">
        <v>47.6</v>
      </c>
      <c r="J111" s="290">
        <v>650</v>
      </c>
      <c r="K111" s="1245">
        <v>650</v>
      </c>
      <c r="L111" s="1246"/>
      <c r="M111" s="1245">
        <v>400</v>
      </c>
      <c r="N111" s="1246"/>
      <c r="O111" s="1245">
        <v>100</v>
      </c>
      <c r="P111" s="1246"/>
    </row>
    <row r="112" spans="1:16" ht="20.45" customHeight="1" x14ac:dyDescent="0.25">
      <c r="A112" s="1280" t="s">
        <v>93</v>
      </c>
      <c r="B112" s="1281"/>
      <c r="C112" s="1281"/>
      <c r="D112" s="1282"/>
      <c r="E112" s="224"/>
      <c r="F112" s="224">
        <v>222980</v>
      </c>
      <c r="G112" s="820" t="s">
        <v>15</v>
      </c>
      <c r="H112" s="822"/>
      <c r="I112" s="289"/>
      <c r="J112" s="290">
        <v>2</v>
      </c>
      <c r="K112" s="1245">
        <v>5</v>
      </c>
      <c r="L112" s="1246"/>
      <c r="M112" s="1245">
        <v>5</v>
      </c>
      <c r="N112" s="1246"/>
      <c r="O112" s="1245">
        <v>2</v>
      </c>
      <c r="P112" s="1246"/>
    </row>
    <row r="113" spans="1:16" ht="20.45" customHeight="1" x14ac:dyDescent="0.25">
      <c r="A113" s="1280" t="s">
        <v>150</v>
      </c>
      <c r="B113" s="1281"/>
      <c r="C113" s="1281"/>
      <c r="D113" s="1282"/>
      <c r="E113" s="224"/>
      <c r="F113" s="224">
        <v>222990</v>
      </c>
      <c r="G113" s="820" t="s">
        <v>15</v>
      </c>
      <c r="H113" s="822"/>
      <c r="I113" s="289">
        <v>52.1</v>
      </c>
      <c r="J113" s="290">
        <v>5250</v>
      </c>
      <c r="K113" s="1245">
        <v>4407</v>
      </c>
      <c r="L113" s="1246"/>
      <c r="M113" s="1245">
        <v>410.2</v>
      </c>
      <c r="N113" s="1246"/>
      <c r="O113" s="1245">
        <v>257</v>
      </c>
      <c r="P113" s="1246"/>
    </row>
    <row r="114" spans="1:16" ht="29.45" customHeight="1" x14ac:dyDescent="0.25">
      <c r="A114" s="1280" t="s">
        <v>330</v>
      </c>
      <c r="B114" s="1281"/>
      <c r="C114" s="1281"/>
      <c r="D114" s="1282"/>
      <c r="E114" s="224"/>
      <c r="F114" s="224">
        <v>281400</v>
      </c>
      <c r="G114" s="820" t="s">
        <v>15</v>
      </c>
      <c r="H114" s="822"/>
      <c r="I114" s="289"/>
      <c r="J114" s="290">
        <v>50</v>
      </c>
      <c r="K114" s="1245">
        <v>50</v>
      </c>
      <c r="L114" s="1246"/>
      <c r="M114" s="1245">
        <v>50</v>
      </c>
      <c r="N114" s="1246"/>
      <c r="O114" s="1245"/>
      <c r="P114" s="1246"/>
    </row>
    <row r="115" spans="1:16" ht="29.45" customHeight="1" x14ac:dyDescent="0.25">
      <c r="A115" s="1280" t="s">
        <v>331</v>
      </c>
      <c r="B115" s="1281"/>
      <c r="C115" s="1281"/>
      <c r="D115" s="1282"/>
      <c r="E115" s="224"/>
      <c r="F115" s="224">
        <v>281600</v>
      </c>
      <c r="G115" s="820" t="s">
        <v>15</v>
      </c>
      <c r="H115" s="822"/>
      <c r="I115" s="289">
        <v>3628.3</v>
      </c>
      <c r="J115" s="290">
        <v>4500</v>
      </c>
      <c r="K115" s="1245">
        <v>4500</v>
      </c>
      <c r="L115" s="1246"/>
      <c r="M115" s="1245">
        <v>4000</v>
      </c>
      <c r="N115" s="1246"/>
      <c r="O115" s="1245">
        <v>1800</v>
      </c>
      <c r="P115" s="1246"/>
    </row>
    <row r="116" spans="1:16" ht="19.899999999999999" customHeight="1" x14ac:dyDescent="0.25">
      <c r="A116" s="1280" t="s">
        <v>332</v>
      </c>
      <c r="B116" s="1281"/>
      <c r="C116" s="1281"/>
      <c r="D116" s="1282"/>
      <c r="E116" s="224"/>
      <c r="F116" s="224">
        <v>314110</v>
      </c>
      <c r="G116" s="820" t="s">
        <v>15</v>
      </c>
      <c r="H116" s="822"/>
      <c r="I116" s="289">
        <v>111.6</v>
      </c>
      <c r="J116" s="290">
        <v>100</v>
      </c>
      <c r="K116" s="1245">
        <v>100</v>
      </c>
      <c r="L116" s="1246"/>
      <c r="M116" s="1245">
        <v>50</v>
      </c>
      <c r="N116" s="1246"/>
      <c r="O116" s="1245">
        <v>30</v>
      </c>
      <c r="P116" s="1246"/>
    </row>
    <row r="117" spans="1:16" ht="20.45" customHeight="1" x14ac:dyDescent="0.25">
      <c r="A117" s="1280" t="s">
        <v>284</v>
      </c>
      <c r="B117" s="1281"/>
      <c r="C117" s="1281"/>
      <c r="D117" s="1282"/>
      <c r="E117" s="224"/>
      <c r="F117" s="224">
        <v>315110</v>
      </c>
      <c r="G117" s="820" t="s">
        <v>15</v>
      </c>
      <c r="H117" s="822"/>
      <c r="I117" s="289">
        <v>513</v>
      </c>
      <c r="J117" s="290"/>
      <c r="K117" s="1245"/>
      <c r="L117" s="1246"/>
      <c r="M117" s="1245"/>
      <c r="N117" s="1246"/>
      <c r="O117" s="1245"/>
      <c r="P117" s="1246"/>
    </row>
    <row r="118" spans="1:16" ht="30.6" customHeight="1" x14ac:dyDescent="0.25">
      <c r="A118" s="1280" t="s">
        <v>333</v>
      </c>
      <c r="B118" s="1281"/>
      <c r="C118" s="1281"/>
      <c r="D118" s="1282"/>
      <c r="E118" s="224"/>
      <c r="F118" s="224">
        <v>316110</v>
      </c>
      <c r="G118" s="820" t="s">
        <v>15</v>
      </c>
      <c r="H118" s="822"/>
      <c r="I118" s="289">
        <v>16.899999999999999</v>
      </c>
      <c r="J118" s="290">
        <v>100</v>
      </c>
      <c r="K118" s="1245">
        <v>100</v>
      </c>
      <c r="L118" s="1246"/>
      <c r="M118" s="1245">
        <v>50</v>
      </c>
      <c r="N118" s="1246"/>
      <c r="O118" s="1245">
        <v>30</v>
      </c>
      <c r="P118" s="1246"/>
    </row>
    <row r="119" spans="1:16" ht="28.9" customHeight="1" x14ac:dyDescent="0.25">
      <c r="A119" s="1280" t="s">
        <v>102</v>
      </c>
      <c r="B119" s="1281"/>
      <c r="C119" s="1281"/>
      <c r="D119" s="1282"/>
      <c r="E119" s="224"/>
      <c r="F119" s="224">
        <v>331110</v>
      </c>
      <c r="G119" s="820" t="s">
        <v>15</v>
      </c>
      <c r="H119" s="822"/>
      <c r="I119" s="289">
        <v>11.9</v>
      </c>
      <c r="J119" s="290">
        <v>100</v>
      </c>
      <c r="K119" s="1245">
        <v>100</v>
      </c>
      <c r="L119" s="1246"/>
      <c r="M119" s="1245">
        <v>50</v>
      </c>
      <c r="N119" s="1246"/>
      <c r="O119" s="1245">
        <v>30</v>
      </c>
      <c r="P119" s="1246"/>
    </row>
    <row r="120" spans="1:16" ht="20.45" customHeight="1" x14ac:dyDescent="0.25">
      <c r="A120" s="1280" t="s">
        <v>221</v>
      </c>
      <c r="B120" s="1281"/>
      <c r="C120" s="1281"/>
      <c r="D120" s="1282"/>
      <c r="E120" s="224"/>
      <c r="F120" s="224">
        <v>332110</v>
      </c>
      <c r="G120" s="820" t="s">
        <v>15</v>
      </c>
      <c r="H120" s="822"/>
      <c r="I120" s="289">
        <v>10.7</v>
      </c>
      <c r="J120" s="290">
        <v>50</v>
      </c>
      <c r="K120" s="1245">
        <v>50</v>
      </c>
      <c r="L120" s="1246"/>
      <c r="M120" s="1245">
        <v>30</v>
      </c>
      <c r="N120" s="1246"/>
      <c r="O120" s="1245">
        <v>10</v>
      </c>
      <c r="P120" s="1246"/>
    </row>
    <row r="121" spans="1:16" ht="20.45" customHeight="1" x14ac:dyDescent="0.25">
      <c r="A121" s="1280" t="s">
        <v>334</v>
      </c>
      <c r="B121" s="1281"/>
      <c r="C121" s="1281"/>
      <c r="D121" s="1282"/>
      <c r="E121" s="224"/>
      <c r="F121" s="224">
        <v>333110</v>
      </c>
      <c r="G121" s="820" t="s">
        <v>15</v>
      </c>
      <c r="H121" s="822"/>
      <c r="I121" s="289"/>
      <c r="J121" s="290">
        <v>50</v>
      </c>
      <c r="K121" s="1245">
        <v>50</v>
      </c>
      <c r="L121" s="1246"/>
      <c r="M121" s="1245">
        <v>30</v>
      </c>
      <c r="N121" s="1246"/>
      <c r="O121" s="1245"/>
      <c r="P121" s="1246"/>
    </row>
    <row r="122" spans="1:16" ht="27.6" customHeight="1" x14ac:dyDescent="0.25">
      <c r="A122" s="1280" t="s">
        <v>223</v>
      </c>
      <c r="B122" s="1281"/>
      <c r="C122" s="1281"/>
      <c r="D122" s="1282"/>
      <c r="E122" s="224"/>
      <c r="F122" s="224">
        <v>336110</v>
      </c>
      <c r="G122" s="820" t="s">
        <v>15</v>
      </c>
      <c r="H122" s="822"/>
      <c r="I122" s="289">
        <v>63.5</v>
      </c>
      <c r="J122" s="290">
        <v>200</v>
      </c>
      <c r="K122" s="1245">
        <v>200</v>
      </c>
      <c r="L122" s="1246"/>
      <c r="M122" s="1245">
        <v>100</v>
      </c>
      <c r="N122" s="1246"/>
      <c r="O122" s="1245">
        <v>30</v>
      </c>
      <c r="P122" s="1246"/>
    </row>
    <row r="123" spans="1:16" ht="20.45" customHeight="1" x14ac:dyDescent="0.25">
      <c r="A123" s="1280" t="s">
        <v>335</v>
      </c>
      <c r="B123" s="1281"/>
      <c r="C123" s="1281"/>
      <c r="D123" s="1282"/>
      <c r="E123" s="224"/>
      <c r="F123" s="224">
        <v>337110</v>
      </c>
      <c r="G123" s="820" t="s">
        <v>15</v>
      </c>
      <c r="H123" s="822"/>
      <c r="I123" s="289">
        <v>3</v>
      </c>
      <c r="J123" s="290">
        <v>50</v>
      </c>
      <c r="K123" s="1245">
        <v>50</v>
      </c>
      <c r="L123" s="1246"/>
      <c r="M123" s="1245">
        <v>30</v>
      </c>
      <c r="N123" s="1246"/>
      <c r="O123" s="1245"/>
      <c r="P123" s="1246"/>
    </row>
    <row r="124" spans="1:16" ht="20.45" customHeight="1" x14ac:dyDescent="0.25">
      <c r="A124" s="1280" t="s">
        <v>104</v>
      </c>
      <c r="B124" s="1281"/>
      <c r="C124" s="1281"/>
      <c r="D124" s="1282"/>
      <c r="E124" s="224"/>
      <c r="F124" s="224">
        <v>339110</v>
      </c>
      <c r="G124" s="841" t="s">
        <v>15</v>
      </c>
      <c r="H124" s="841"/>
      <c r="I124" s="289"/>
      <c r="J124" s="290">
        <v>20</v>
      </c>
      <c r="K124" s="1245">
        <v>20</v>
      </c>
      <c r="L124" s="1246"/>
      <c r="M124" s="1245">
        <v>20</v>
      </c>
      <c r="N124" s="1246"/>
      <c r="O124" s="1245">
        <v>10</v>
      </c>
      <c r="P124" s="1246"/>
    </row>
    <row r="125" spans="1:16" ht="20.45" customHeight="1" x14ac:dyDescent="0.25">
      <c r="A125" s="910" t="s">
        <v>285</v>
      </c>
      <c r="B125" s="924"/>
      <c r="C125" s="924"/>
      <c r="D125" s="911"/>
      <c r="E125" s="434"/>
      <c r="F125" s="434">
        <v>351110</v>
      </c>
      <c r="G125" s="841" t="s">
        <v>15</v>
      </c>
      <c r="H125" s="841"/>
      <c r="I125" s="450">
        <v>1810.8</v>
      </c>
      <c r="J125" s="446"/>
      <c r="K125" s="1245"/>
      <c r="L125" s="1246"/>
      <c r="M125" s="1245"/>
      <c r="N125" s="1246"/>
      <c r="O125" s="1245"/>
      <c r="P125" s="1246"/>
    </row>
    <row r="126" spans="1:16" ht="20.45" customHeight="1" x14ac:dyDescent="0.25">
      <c r="A126" s="910"/>
      <c r="B126" s="924"/>
      <c r="C126" s="924"/>
      <c r="D126" s="911"/>
      <c r="E126" s="434"/>
      <c r="F126" s="434"/>
      <c r="G126" s="841" t="s">
        <v>15</v>
      </c>
      <c r="H126" s="841"/>
      <c r="I126" s="450"/>
      <c r="J126" s="446"/>
      <c r="K126" s="1245"/>
      <c r="L126" s="1246"/>
      <c r="M126" s="1245"/>
      <c r="N126" s="1246"/>
      <c r="O126" s="1245"/>
      <c r="P126" s="1246"/>
    </row>
    <row r="127" spans="1:16" ht="43.9" customHeight="1" x14ac:dyDescent="0.25">
      <c r="A127" s="1390" t="s">
        <v>188</v>
      </c>
      <c r="B127" s="1391"/>
      <c r="C127" s="1391"/>
      <c r="D127" s="1392"/>
      <c r="E127" s="445">
        <v>70090</v>
      </c>
      <c r="F127" s="434"/>
      <c r="G127" s="841" t="s">
        <v>15</v>
      </c>
      <c r="H127" s="841"/>
      <c r="I127" s="450"/>
      <c r="J127" s="453">
        <v>69300</v>
      </c>
      <c r="K127" s="1393">
        <v>28602</v>
      </c>
      <c r="L127" s="1394"/>
      <c r="M127" s="1245"/>
      <c r="N127" s="1246"/>
      <c r="O127" s="1245"/>
      <c r="P127" s="1246"/>
    </row>
    <row r="128" spans="1:16" ht="20.45" customHeight="1" x14ac:dyDescent="0.25">
      <c r="A128" s="910" t="s">
        <v>521</v>
      </c>
      <c r="B128" s="924"/>
      <c r="C128" s="924"/>
      <c r="D128" s="911"/>
      <c r="E128" s="434"/>
      <c r="F128" s="434">
        <v>319230</v>
      </c>
      <c r="G128" s="841" t="s">
        <v>15</v>
      </c>
      <c r="H128" s="841"/>
      <c r="I128" s="450"/>
      <c r="J128" s="446">
        <v>69300</v>
      </c>
      <c r="K128" s="1245">
        <v>28602</v>
      </c>
      <c r="L128" s="1246"/>
      <c r="M128" s="1245"/>
      <c r="N128" s="1246"/>
      <c r="O128" s="1245"/>
      <c r="P128" s="1246"/>
    </row>
    <row r="129" spans="1:16" ht="20.45" customHeight="1" x14ac:dyDescent="0.25">
      <c r="A129" s="910"/>
      <c r="B129" s="924"/>
      <c r="C129" s="924"/>
      <c r="D129" s="911"/>
      <c r="E129" s="434"/>
      <c r="F129" s="434"/>
      <c r="G129" s="841" t="s">
        <v>15</v>
      </c>
      <c r="H129" s="841"/>
      <c r="I129" s="450"/>
      <c r="J129" s="446"/>
      <c r="K129" s="1245"/>
      <c r="L129" s="1246"/>
      <c r="M129" s="1245"/>
      <c r="N129" s="1246"/>
      <c r="O129" s="1245"/>
      <c r="P129" s="1246"/>
    </row>
    <row r="130" spans="1:16" ht="20.45" customHeight="1" x14ac:dyDescent="0.25">
      <c r="A130" s="910"/>
      <c r="B130" s="924"/>
      <c r="C130" s="924"/>
      <c r="D130" s="911"/>
      <c r="E130" s="224"/>
      <c r="F130" s="224"/>
      <c r="G130" s="841" t="s">
        <v>15</v>
      </c>
      <c r="H130" s="841"/>
      <c r="I130" s="289"/>
      <c r="J130" s="290"/>
      <c r="K130" s="1245"/>
      <c r="L130" s="1246"/>
      <c r="M130" s="1245"/>
      <c r="N130" s="1246"/>
      <c r="O130" s="1245"/>
      <c r="P130" s="1246"/>
    </row>
    <row r="131" spans="1:16" ht="20.45" customHeight="1" x14ac:dyDescent="0.25">
      <c r="A131" s="243"/>
      <c r="B131" s="302"/>
      <c r="C131" s="302"/>
      <c r="D131" s="302"/>
      <c r="E131" s="257"/>
      <c r="F131" s="257"/>
      <c r="G131" s="257"/>
      <c r="H131" s="257"/>
      <c r="I131" s="257"/>
      <c r="J131" s="303"/>
      <c r="K131" s="304"/>
      <c r="L131" s="304"/>
      <c r="M131" s="304"/>
      <c r="N131" s="305"/>
      <c r="O131" s="305"/>
      <c r="P131" s="255"/>
    </row>
    <row r="132" spans="1:16" ht="22.15" customHeight="1" x14ac:dyDescent="0.25">
      <c r="A132" s="217" t="s">
        <v>63</v>
      </c>
      <c r="N132" s="218"/>
      <c r="O132" s="218"/>
      <c r="P132" s="219"/>
    </row>
    <row r="133" spans="1:16" ht="19.899999999999999" customHeight="1" x14ac:dyDescent="0.25">
      <c r="A133" s="841" t="s">
        <v>7</v>
      </c>
      <c r="B133" s="841"/>
      <c r="C133" s="841"/>
      <c r="D133" s="841"/>
      <c r="E133" s="841" t="s">
        <v>2</v>
      </c>
      <c r="F133" s="841"/>
      <c r="G133" s="841"/>
      <c r="H133" s="841"/>
      <c r="I133" s="843" t="s">
        <v>64</v>
      </c>
      <c r="J133" s="843" t="s">
        <v>65</v>
      </c>
      <c r="K133" s="843" t="s">
        <v>445</v>
      </c>
      <c r="L133" s="225">
        <v>2017</v>
      </c>
      <c r="M133" s="843" t="s">
        <v>446</v>
      </c>
      <c r="N133" s="224">
        <v>2018</v>
      </c>
      <c r="O133" s="224">
        <v>2019</v>
      </c>
      <c r="P133" s="224">
        <v>2020</v>
      </c>
    </row>
    <row r="134" spans="1:16" ht="63" customHeight="1" x14ac:dyDescent="0.25">
      <c r="A134" s="841"/>
      <c r="B134" s="841"/>
      <c r="C134" s="841"/>
      <c r="D134" s="841"/>
      <c r="E134" s="224" t="s">
        <v>66</v>
      </c>
      <c r="F134" s="224" t="s">
        <v>61</v>
      </c>
      <c r="G134" s="231" t="s">
        <v>12</v>
      </c>
      <c r="H134" s="230" t="s">
        <v>62</v>
      </c>
      <c r="I134" s="843"/>
      <c r="J134" s="843"/>
      <c r="K134" s="843"/>
      <c r="L134" s="19" t="s">
        <v>67</v>
      </c>
      <c r="M134" s="843"/>
      <c r="N134" s="20" t="s">
        <v>12</v>
      </c>
      <c r="O134" s="231" t="s">
        <v>13</v>
      </c>
      <c r="P134" s="231" t="s">
        <v>13</v>
      </c>
    </row>
    <row r="135" spans="1:16" x14ac:dyDescent="0.25">
      <c r="A135" s="820">
        <v>1</v>
      </c>
      <c r="B135" s="821"/>
      <c r="C135" s="821"/>
      <c r="D135" s="822"/>
      <c r="E135" s="224">
        <v>2</v>
      </c>
      <c r="F135" s="224">
        <v>3</v>
      </c>
      <c r="G135" s="224">
        <v>4</v>
      </c>
      <c r="H135" s="224">
        <v>5</v>
      </c>
      <c r="I135" s="224">
        <v>6</v>
      </c>
      <c r="J135" s="224">
        <v>7</v>
      </c>
      <c r="K135" s="224">
        <v>8</v>
      </c>
      <c r="L135" s="224">
        <v>9</v>
      </c>
      <c r="M135" s="224" t="s">
        <v>68</v>
      </c>
      <c r="N135" s="224">
        <v>11</v>
      </c>
      <c r="O135" s="224">
        <v>12</v>
      </c>
      <c r="P135" s="224">
        <v>13</v>
      </c>
    </row>
    <row r="136" spans="1:16" ht="34.15" customHeight="1" x14ac:dyDescent="0.25">
      <c r="A136" s="1390" t="s">
        <v>188</v>
      </c>
      <c r="B136" s="1391"/>
      <c r="C136" s="1391"/>
      <c r="D136" s="1392"/>
      <c r="E136" s="8">
        <v>5805</v>
      </c>
      <c r="F136" s="8">
        <v>70090</v>
      </c>
      <c r="G136" s="8">
        <v>11268</v>
      </c>
      <c r="H136" s="13"/>
      <c r="I136" s="89">
        <v>69300</v>
      </c>
      <c r="J136" s="88">
        <v>2016</v>
      </c>
      <c r="K136" s="88"/>
      <c r="L136" s="88">
        <v>13168</v>
      </c>
      <c r="M136" s="89">
        <v>56132</v>
      </c>
      <c r="N136" s="88">
        <v>28602</v>
      </c>
      <c r="O136" s="392"/>
      <c r="P136" s="8"/>
    </row>
    <row r="137" spans="1:16" ht="22.9" customHeight="1" x14ac:dyDescent="0.25">
      <c r="A137" s="910" t="s">
        <v>521</v>
      </c>
      <c r="B137" s="924"/>
      <c r="C137" s="924"/>
      <c r="D137" s="911"/>
      <c r="E137" s="8"/>
      <c r="F137" s="8"/>
      <c r="G137" s="8"/>
      <c r="H137" s="8">
        <v>319230</v>
      </c>
      <c r="I137" s="89">
        <v>69300</v>
      </c>
      <c r="J137" s="88">
        <v>2016</v>
      </c>
      <c r="K137" s="88"/>
      <c r="L137" s="88">
        <v>13168</v>
      </c>
      <c r="M137" s="89">
        <v>56132</v>
      </c>
      <c r="N137" s="88">
        <v>28602</v>
      </c>
      <c r="O137" s="88"/>
      <c r="P137" s="8"/>
    </row>
    <row r="138" spans="1:16" ht="22.9" customHeight="1" x14ac:dyDescent="0.25">
      <c r="A138" s="1395"/>
      <c r="B138" s="1396"/>
      <c r="C138" s="1396"/>
      <c r="D138" s="1397"/>
      <c r="E138" s="8"/>
      <c r="F138" s="8"/>
      <c r="G138" s="8"/>
      <c r="H138" s="8"/>
      <c r="I138" s="73"/>
      <c r="J138" s="8"/>
      <c r="K138" s="8"/>
      <c r="L138" s="8"/>
      <c r="M138" s="73"/>
      <c r="N138" s="306"/>
      <c r="O138" s="306"/>
      <c r="P138" s="307"/>
    </row>
    <row r="139" spans="1:16" s="21" customFormat="1" ht="24.6" customHeight="1" x14ac:dyDescent="0.25">
      <c r="A139" s="829" t="s">
        <v>523</v>
      </c>
      <c r="B139" s="830"/>
      <c r="C139" s="830"/>
      <c r="D139" s="830"/>
      <c r="E139" s="830"/>
      <c r="F139" s="830"/>
      <c r="G139" s="830"/>
      <c r="H139" s="830"/>
      <c r="I139" s="830"/>
      <c r="J139" s="830"/>
      <c r="K139" s="830"/>
      <c r="L139" s="830"/>
      <c r="M139" s="830"/>
      <c r="N139" s="830"/>
      <c r="O139" s="830"/>
      <c r="P139" s="831"/>
    </row>
    <row r="140" spans="1:16" s="21" customFormat="1" ht="24.6" customHeight="1" x14ac:dyDescent="0.25">
      <c r="A140" s="813" t="s">
        <v>522</v>
      </c>
      <c r="B140" s="814"/>
      <c r="C140" s="814"/>
      <c r="D140" s="814"/>
      <c r="E140" s="814"/>
      <c r="F140" s="814"/>
      <c r="G140" s="814"/>
      <c r="H140" s="814"/>
      <c r="I140" s="814"/>
      <c r="J140" s="814"/>
      <c r="K140" s="814"/>
      <c r="L140" s="814"/>
      <c r="M140" s="814"/>
      <c r="N140" s="814"/>
      <c r="O140" s="814"/>
      <c r="P140" s="815"/>
    </row>
    <row r="141" spans="1:16" s="21" customFormat="1" ht="24.6" customHeight="1" x14ac:dyDescent="0.25">
      <c r="A141" s="235" t="s">
        <v>71</v>
      </c>
      <c r="B141" s="236"/>
      <c r="C141" s="236"/>
      <c r="D141" s="236"/>
      <c r="E141" s="236"/>
      <c r="F141" s="236"/>
      <c r="G141" s="236"/>
      <c r="H141" s="236"/>
      <c r="I141" s="236"/>
      <c r="J141" s="236"/>
      <c r="K141" s="236"/>
      <c r="L141" s="236"/>
      <c r="M141" s="236"/>
      <c r="N141" s="236"/>
      <c r="O141" s="236"/>
      <c r="P141" s="237"/>
    </row>
    <row r="142" spans="1:16" s="21" customFormat="1" ht="24.6" customHeight="1" x14ac:dyDescent="0.25">
      <c r="A142" s="238" t="s">
        <v>72</v>
      </c>
      <c r="B142" s="239"/>
      <c r="C142" s="239"/>
      <c r="D142" s="239"/>
      <c r="E142" s="239"/>
      <c r="F142" s="239"/>
      <c r="G142" s="239"/>
      <c r="H142" s="239"/>
      <c r="I142" s="239"/>
      <c r="J142" s="239"/>
      <c r="K142" s="239"/>
      <c r="L142" s="239"/>
      <c r="M142" s="239"/>
      <c r="N142" s="239"/>
      <c r="O142" s="239"/>
      <c r="P142" s="240"/>
    </row>
    <row r="143" spans="1:16" x14ac:dyDescent="0.25">
      <c r="B143" s="239"/>
      <c r="C143" s="239"/>
      <c r="D143" s="239"/>
      <c r="E143" s="239"/>
      <c r="F143" s="239"/>
      <c r="G143" s="239"/>
      <c r="H143" s="239"/>
      <c r="I143" s="239"/>
      <c r="J143" s="239"/>
      <c r="K143" s="239"/>
      <c r="L143" s="239"/>
      <c r="M143" s="239"/>
    </row>
    <row r="144" spans="1:16" ht="37.5" customHeight="1" x14ac:dyDescent="0.25">
      <c r="A144" s="819" t="s">
        <v>73</v>
      </c>
      <c r="B144" s="819"/>
      <c r="C144" s="819"/>
      <c r="D144" s="819"/>
      <c r="E144" s="819"/>
      <c r="F144" s="819"/>
      <c r="G144" s="819"/>
      <c r="H144" s="819"/>
      <c r="I144" s="819"/>
      <c r="J144" s="819"/>
      <c r="K144" s="819"/>
      <c r="L144" s="819"/>
      <c r="M144" s="819"/>
      <c r="N144" s="819"/>
      <c r="O144" s="819"/>
      <c r="P144" s="819"/>
    </row>
    <row r="145" spans="1:16" ht="38.25" hidden="1" customHeight="1" x14ac:dyDescent="0.25">
      <c r="A145" s="241"/>
      <c r="B145" s="241"/>
      <c r="C145" s="241"/>
      <c r="D145" s="241"/>
      <c r="E145" s="241"/>
      <c r="F145" s="241"/>
      <c r="G145" s="241"/>
      <c r="H145" s="241"/>
      <c r="I145" s="241"/>
      <c r="J145" s="241"/>
      <c r="K145" s="241"/>
      <c r="L145" s="241"/>
      <c r="M145" s="241"/>
      <c r="N145" s="241"/>
      <c r="O145" s="241"/>
      <c r="P145" s="241"/>
    </row>
    <row r="146" spans="1:16" ht="48.75" hidden="1" customHeight="1" x14ac:dyDescent="0.25">
      <c r="C146" s="241"/>
      <c r="D146" s="241"/>
      <c r="E146" s="241"/>
      <c r="F146" s="241"/>
      <c r="G146" s="241"/>
      <c r="H146" s="241"/>
      <c r="I146" s="241"/>
      <c r="J146" s="241"/>
      <c r="K146" s="241"/>
      <c r="L146" s="241"/>
      <c r="M146" s="241"/>
    </row>
  </sheetData>
  <mergeCells count="385">
    <mergeCell ref="A29:B29"/>
    <mergeCell ref="G29:H29"/>
    <mergeCell ref="K29:L29"/>
    <mergeCell ref="M29:N29"/>
    <mergeCell ref="O29:P29"/>
    <mergeCell ref="A53:B53"/>
    <mergeCell ref="I53:J53"/>
    <mergeCell ref="A61:B61"/>
    <mergeCell ref="A125:D125"/>
    <mergeCell ref="G125:H125"/>
    <mergeCell ref="K125:L125"/>
    <mergeCell ref="M125:N125"/>
    <mergeCell ref="O125:P125"/>
    <mergeCell ref="A124:D124"/>
    <mergeCell ref="G124:H124"/>
    <mergeCell ref="K124:L124"/>
    <mergeCell ref="M124:N124"/>
    <mergeCell ref="O124:P124"/>
    <mergeCell ref="A120:D120"/>
    <mergeCell ref="G120:H120"/>
    <mergeCell ref="K120:L120"/>
    <mergeCell ref="M120:N120"/>
    <mergeCell ref="O120:P120"/>
    <mergeCell ref="A121:D121"/>
    <mergeCell ref="A129:D129"/>
    <mergeCell ref="G129:H129"/>
    <mergeCell ref="K129:L129"/>
    <mergeCell ref="M129:N129"/>
    <mergeCell ref="O129:P129"/>
    <mergeCell ref="G31:H31"/>
    <mergeCell ref="K31:L31"/>
    <mergeCell ref="M31:N31"/>
    <mergeCell ref="O31:P31"/>
    <mergeCell ref="A126:D126"/>
    <mergeCell ref="G126:H126"/>
    <mergeCell ref="K126:L126"/>
    <mergeCell ref="M126:N126"/>
    <mergeCell ref="O126:P126"/>
    <mergeCell ref="A122:D122"/>
    <mergeCell ref="G122:H122"/>
    <mergeCell ref="K122:L122"/>
    <mergeCell ref="M122:N122"/>
    <mergeCell ref="O122:P122"/>
    <mergeCell ref="A123:D123"/>
    <mergeCell ref="G123:H123"/>
    <mergeCell ref="K123:L123"/>
    <mergeCell ref="M123:N123"/>
    <mergeCell ref="O123:P123"/>
    <mergeCell ref="A144:P144"/>
    <mergeCell ref="A130:D130"/>
    <mergeCell ref="G130:H130"/>
    <mergeCell ref="K130:L130"/>
    <mergeCell ref="M130:N130"/>
    <mergeCell ref="O130:P130"/>
    <mergeCell ref="A133:D134"/>
    <mergeCell ref="E133:H133"/>
    <mergeCell ref="I133:I134"/>
    <mergeCell ref="J133:J134"/>
    <mergeCell ref="K133:K134"/>
    <mergeCell ref="A136:D136"/>
    <mergeCell ref="A137:D137"/>
    <mergeCell ref="A138:D138"/>
    <mergeCell ref="M133:M134"/>
    <mergeCell ref="A135:D135"/>
    <mergeCell ref="A139:P139"/>
    <mergeCell ref="A140:P140"/>
    <mergeCell ref="A127:D127"/>
    <mergeCell ref="G127:H127"/>
    <mergeCell ref="K127:L127"/>
    <mergeCell ref="M127:N127"/>
    <mergeCell ref="O127:P127"/>
    <mergeCell ref="A128:D128"/>
    <mergeCell ref="G128:H128"/>
    <mergeCell ref="K128:L128"/>
    <mergeCell ref="M128:N128"/>
    <mergeCell ref="O128:P128"/>
    <mergeCell ref="G121:H121"/>
    <mergeCell ref="K121:L121"/>
    <mergeCell ref="M121:N121"/>
    <mergeCell ref="O121:P121"/>
    <mergeCell ref="A118:D118"/>
    <mergeCell ref="G118:H118"/>
    <mergeCell ref="K118:L118"/>
    <mergeCell ref="M118:N118"/>
    <mergeCell ref="O118:P118"/>
    <mergeCell ref="A119:D119"/>
    <mergeCell ref="G119:H119"/>
    <mergeCell ref="K119:L119"/>
    <mergeCell ref="M119:N119"/>
    <mergeCell ref="O119:P119"/>
    <mergeCell ref="A116:D116"/>
    <mergeCell ref="G116:H116"/>
    <mergeCell ref="K116:L116"/>
    <mergeCell ref="M116:N116"/>
    <mergeCell ref="O116:P116"/>
    <mergeCell ref="A117:D117"/>
    <mergeCell ref="G117:H117"/>
    <mergeCell ref="K117:L117"/>
    <mergeCell ref="M117:N117"/>
    <mergeCell ref="O117:P117"/>
    <mergeCell ref="A114:D114"/>
    <mergeCell ref="G114:H114"/>
    <mergeCell ref="K114:L114"/>
    <mergeCell ref="M114:N114"/>
    <mergeCell ref="O114:P114"/>
    <mergeCell ref="A115:D115"/>
    <mergeCell ref="G115:H115"/>
    <mergeCell ref="K115:L115"/>
    <mergeCell ref="M115:N115"/>
    <mergeCell ref="O115:P115"/>
    <mergeCell ref="A112:D112"/>
    <mergeCell ref="G112:H112"/>
    <mergeCell ref="K112:L112"/>
    <mergeCell ref="M112:N112"/>
    <mergeCell ref="O112:P112"/>
    <mergeCell ref="A113:D113"/>
    <mergeCell ref="G113:H113"/>
    <mergeCell ref="K113:L113"/>
    <mergeCell ref="M113:N113"/>
    <mergeCell ref="O113:P113"/>
    <mergeCell ref="A110:D110"/>
    <mergeCell ref="G110:H110"/>
    <mergeCell ref="K110:L110"/>
    <mergeCell ref="M110:N110"/>
    <mergeCell ref="O110:P110"/>
    <mergeCell ref="A111:D111"/>
    <mergeCell ref="G111:H111"/>
    <mergeCell ref="K111:L111"/>
    <mergeCell ref="M111:N111"/>
    <mergeCell ref="O111:P111"/>
    <mergeCell ref="A108:D108"/>
    <mergeCell ref="G108:H108"/>
    <mergeCell ref="K108:L108"/>
    <mergeCell ref="M108:N108"/>
    <mergeCell ref="O108:P108"/>
    <mergeCell ref="A109:D109"/>
    <mergeCell ref="G109:H109"/>
    <mergeCell ref="K109:L109"/>
    <mergeCell ref="M109:N109"/>
    <mergeCell ref="O109:P109"/>
    <mergeCell ref="A106:D106"/>
    <mergeCell ref="G106:H106"/>
    <mergeCell ref="K106:L106"/>
    <mergeCell ref="M106:N106"/>
    <mergeCell ref="O106:P106"/>
    <mergeCell ref="A107:D107"/>
    <mergeCell ref="G107:H107"/>
    <mergeCell ref="K107:L107"/>
    <mergeCell ref="M107:N107"/>
    <mergeCell ref="O107:P107"/>
    <mergeCell ref="A104:D104"/>
    <mergeCell ref="G104:H104"/>
    <mergeCell ref="K104:L104"/>
    <mergeCell ref="M104:N104"/>
    <mergeCell ref="O104:P104"/>
    <mergeCell ref="A105:D105"/>
    <mergeCell ref="G105:H105"/>
    <mergeCell ref="K105:L105"/>
    <mergeCell ref="M105:N105"/>
    <mergeCell ref="O105:P105"/>
    <mergeCell ref="C97:I97"/>
    <mergeCell ref="A99:P99"/>
    <mergeCell ref="A100:P100"/>
    <mergeCell ref="A101:P101"/>
    <mergeCell ref="A102:D103"/>
    <mergeCell ref="E102:F102"/>
    <mergeCell ref="G102:H102"/>
    <mergeCell ref="K102:L102"/>
    <mergeCell ref="M102:N102"/>
    <mergeCell ref="O102:P102"/>
    <mergeCell ref="G103:H103"/>
    <mergeCell ref="K103:L103"/>
    <mergeCell ref="M103:N103"/>
    <mergeCell ref="O103:P103"/>
    <mergeCell ref="A96:A97"/>
    <mergeCell ref="C96:I96"/>
    <mergeCell ref="C89:I89"/>
    <mergeCell ref="A89:A95"/>
    <mergeCell ref="C90:I90"/>
    <mergeCell ref="C91:I91"/>
    <mergeCell ref="C92:I92"/>
    <mergeCell ref="C93:I93"/>
    <mergeCell ref="C94:I94"/>
    <mergeCell ref="C95:I95"/>
    <mergeCell ref="A82:P82"/>
    <mergeCell ref="A83:A84"/>
    <mergeCell ref="B83:B84"/>
    <mergeCell ref="C83:I84"/>
    <mergeCell ref="J83:J84"/>
    <mergeCell ref="A85:A88"/>
    <mergeCell ref="C85:I85"/>
    <mergeCell ref="C86:I86"/>
    <mergeCell ref="C87:I87"/>
    <mergeCell ref="C88:I88"/>
    <mergeCell ref="A78:P78"/>
    <mergeCell ref="A79:C79"/>
    <mergeCell ref="D79:P79"/>
    <mergeCell ref="A80:C80"/>
    <mergeCell ref="D80:P80"/>
    <mergeCell ref="A81:C81"/>
    <mergeCell ref="D81:P81"/>
    <mergeCell ref="A75:B75"/>
    <mergeCell ref="C75:N75"/>
    <mergeCell ref="O75:P75"/>
    <mergeCell ref="A76:B76"/>
    <mergeCell ref="C76:N76"/>
    <mergeCell ref="O76:P76"/>
    <mergeCell ref="A71:B71"/>
    <mergeCell ref="A72:P72"/>
    <mergeCell ref="A73:B73"/>
    <mergeCell ref="C73:N73"/>
    <mergeCell ref="O73:P73"/>
    <mergeCell ref="A74:B74"/>
    <mergeCell ref="C74:N74"/>
    <mergeCell ref="O74:P74"/>
    <mergeCell ref="A60:B60"/>
    <mergeCell ref="I60:J60"/>
    <mergeCell ref="A62:B62"/>
    <mergeCell ref="I62:J62"/>
    <mergeCell ref="A63:B63"/>
    <mergeCell ref="I63:J63"/>
    <mergeCell ref="A65:B65"/>
    <mergeCell ref="A66:B66"/>
    <mergeCell ref="A67:B67"/>
    <mergeCell ref="A68:B68"/>
    <mergeCell ref="A69:B69"/>
    <mergeCell ref="A70:B70"/>
    <mergeCell ref="A57:B57"/>
    <mergeCell ref="I57:J57"/>
    <mergeCell ref="A58:B58"/>
    <mergeCell ref="I58:J58"/>
    <mergeCell ref="A59:B59"/>
    <mergeCell ref="I59:J59"/>
    <mergeCell ref="A54:B54"/>
    <mergeCell ref="I54:J54"/>
    <mergeCell ref="A55:B55"/>
    <mergeCell ref="I55:J55"/>
    <mergeCell ref="A56:B56"/>
    <mergeCell ref="I56:J56"/>
    <mergeCell ref="A50:B50"/>
    <mergeCell ref="I50:J50"/>
    <mergeCell ref="A51:B51"/>
    <mergeCell ref="I51:J51"/>
    <mergeCell ref="A52:B52"/>
    <mergeCell ref="I52:J52"/>
    <mergeCell ref="A45:P45"/>
    <mergeCell ref="A46:B47"/>
    <mergeCell ref="C46:H46"/>
    <mergeCell ref="I46:J47"/>
    <mergeCell ref="A48:B48"/>
    <mergeCell ref="I48:J48"/>
    <mergeCell ref="A49:B49"/>
    <mergeCell ref="A43:C43"/>
    <mergeCell ref="E43:F43"/>
    <mergeCell ref="G43:H43"/>
    <mergeCell ref="A44:C44"/>
    <mergeCell ref="E44:F44"/>
    <mergeCell ref="G44:H44"/>
    <mergeCell ref="A41:C41"/>
    <mergeCell ref="E41:F41"/>
    <mergeCell ref="G41:H41"/>
    <mergeCell ref="A42:C42"/>
    <mergeCell ref="E42:F42"/>
    <mergeCell ref="G42:H42"/>
    <mergeCell ref="A39:C39"/>
    <mergeCell ref="E39:F39"/>
    <mergeCell ref="G39:H39"/>
    <mergeCell ref="A40:C40"/>
    <mergeCell ref="E40:F40"/>
    <mergeCell ref="G40:H40"/>
    <mergeCell ref="A37:C37"/>
    <mergeCell ref="E37:F37"/>
    <mergeCell ref="G37:H37"/>
    <mergeCell ref="A38:C38"/>
    <mergeCell ref="E38:F38"/>
    <mergeCell ref="G38:H38"/>
    <mergeCell ref="A28:B28"/>
    <mergeCell ref="G28:H28"/>
    <mergeCell ref="K28:L28"/>
    <mergeCell ref="M28:N28"/>
    <mergeCell ref="O28:P28"/>
    <mergeCell ref="A35:C36"/>
    <mergeCell ref="D35:F35"/>
    <mergeCell ref="G35:J35"/>
    <mergeCell ref="K35:M35"/>
    <mergeCell ref="N35:P35"/>
    <mergeCell ref="E36:F36"/>
    <mergeCell ref="G36:H36"/>
    <mergeCell ref="A32:B32"/>
    <mergeCell ref="G32:H32"/>
    <mergeCell ref="K32:L32"/>
    <mergeCell ref="M32:N32"/>
    <mergeCell ref="O32:P32"/>
    <mergeCell ref="A34:P34"/>
    <mergeCell ref="A30:B30"/>
    <mergeCell ref="G30:H30"/>
    <mergeCell ref="K30:L30"/>
    <mergeCell ref="M30:N30"/>
    <mergeCell ref="O30:P30"/>
    <mergeCell ref="A31:B31"/>
    <mergeCell ref="A25:B25"/>
    <mergeCell ref="G25:H25"/>
    <mergeCell ref="K25:L25"/>
    <mergeCell ref="M25:N25"/>
    <mergeCell ref="O25:P25"/>
    <mergeCell ref="A27:B27"/>
    <mergeCell ref="G27:H27"/>
    <mergeCell ref="K27:L27"/>
    <mergeCell ref="M27:N27"/>
    <mergeCell ref="O27:P27"/>
    <mergeCell ref="A26:B26"/>
    <mergeCell ref="G26:H26"/>
    <mergeCell ref="K26:L26"/>
    <mergeCell ref="M26:N26"/>
    <mergeCell ref="O26:P26"/>
    <mergeCell ref="A23:B23"/>
    <mergeCell ref="G23:H23"/>
    <mergeCell ref="K23:L23"/>
    <mergeCell ref="M23:N23"/>
    <mergeCell ref="O23:P23"/>
    <mergeCell ref="A24:B24"/>
    <mergeCell ref="G24:H24"/>
    <mergeCell ref="K24:L24"/>
    <mergeCell ref="M24:N24"/>
    <mergeCell ref="O24:P24"/>
    <mergeCell ref="A19:D19"/>
    <mergeCell ref="G19:H19"/>
    <mergeCell ref="K19:L19"/>
    <mergeCell ref="M19:N19"/>
    <mergeCell ref="O19:P19"/>
    <mergeCell ref="A21:B22"/>
    <mergeCell ref="C21:F21"/>
    <mergeCell ref="G21:H21"/>
    <mergeCell ref="K21:L21"/>
    <mergeCell ref="M21:N21"/>
    <mergeCell ref="O21:P21"/>
    <mergeCell ref="G22:H22"/>
    <mergeCell ref="K22:L22"/>
    <mergeCell ref="M22:N22"/>
    <mergeCell ref="O22:P22"/>
    <mergeCell ref="A17:D17"/>
    <mergeCell ref="G17:H17"/>
    <mergeCell ref="K17:L17"/>
    <mergeCell ref="M17:N17"/>
    <mergeCell ref="O17:P17"/>
    <mergeCell ref="A18:D18"/>
    <mergeCell ref="G18:H18"/>
    <mergeCell ref="K18:L18"/>
    <mergeCell ref="M18:N18"/>
    <mergeCell ref="O18:P18"/>
    <mergeCell ref="A15:D15"/>
    <mergeCell ref="G15:H15"/>
    <mergeCell ref="K15:L15"/>
    <mergeCell ref="M15:N15"/>
    <mergeCell ref="O15:P15"/>
    <mergeCell ref="A16:D16"/>
    <mergeCell ref="G16:H16"/>
    <mergeCell ref="K16:L16"/>
    <mergeCell ref="M16:N16"/>
    <mergeCell ref="O16:P16"/>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N1:P1"/>
    <mergeCell ref="E2:J2"/>
    <mergeCell ref="D3:L3"/>
    <mergeCell ref="A6:C6"/>
    <mergeCell ref="D6:O6"/>
    <mergeCell ref="A7:C7"/>
    <mergeCell ref="D7:O7"/>
    <mergeCell ref="K13:L13"/>
    <mergeCell ref="M13:N13"/>
    <mergeCell ref="O13:P13"/>
  </mergeCells>
  <pageMargins left="0.25" right="0.25" top="0.75" bottom="0.75" header="0.3" footer="0.3"/>
  <pageSetup paperSize="9" scale="83" fitToHeight="0" orientation="landscape" horizontalDpi="1200" verticalDpi="1200" r:id="rId1"/>
  <rowBreaks count="3" manualBreakCount="3">
    <brk id="38" max="15" man="1"/>
    <brk id="44" max="15" man="1"/>
    <brk id="131" max="15"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28"/>
  <sheetViews>
    <sheetView showZeros="0" view="pageBreakPreview" topLeftCell="A106" zoomScaleNormal="90" zoomScaleSheetLayoutView="80" workbookViewId="0">
      <selection activeCell="D83" sqref="D83:P83"/>
    </sheetView>
  </sheetViews>
  <sheetFormatPr defaultColWidth="8.85546875" defaultRowHeight="15.75" x14ac:dyDescent="0.25"/>
  <cols>
    <col min="1" max="1" width="10" style="1" customWidth="1"/>
    <col min="2" max="2" width="17.42578125" style="1" customWidth="1"/>
    <col min="3" max="3" width="8.28515625" style="1" customWidth="1"/>
    <col min="4" max="4" width="9.28515625" style="1" customWidth="1"/>
    <col min="5" max="5" width="11.5703125" style="1" customWidth="1"/>
    <col min="6" max="6" width="8" style="1" customWidth="1"/>
    <col min="7" max="7" width="7.140625" style="1" customWidth="1"/>
    <col min="8" max="8" width="7.5703125" style="1" customWidth="1"/>
    <col min="9" max="9" width="12.7109375" style="1" customWidth="1"/>
    <col min="10" max="10" width="12.140625" style="1" customWidth="1"/>
    <col min="11" max="11" width="11.42578125" style="1" customWidth="1"/>
    <col min="12" max="12" width="10.7109375" style="1" customWidth="1"/>
    <col min="13" max="13" width="11.140625" style="1" customWidth="1"/>
    <col min="14" max="14" width="11" style="1" customWidth="1"/>
    <col min="15" max="15" width="12.5703125" style="1" customWidth="1"/>
    <col min="16" max="16" width="10.7109375" style="1" customWidth="1"/>
    <col min="17" max="16384" width="8.85546875" style="1"/>
  </cols>
  <sheetData>
    <row r="1" spans="1:16" x14ac:dyDescent="0.25">
      <c r="N1" s="916" t="s">
        <v>0</v>
      </c>
      <c r="O1" s="916"/>
      <c r="P1" s="916"/>
    </row>
    <row r="2" spans="1:16" ht="18.75" x14ac:dyDescent="0.25">
      <c r="E2" s="917" t="s">
        <v>1</v>
      </c>
      <c r="F2" s="917"/>
      <c r="G2" s="917"/>
      <c r="H2" s="917"/>
      <c r="I2" s="917"/>
      <c r="J2" s="917"/>
    </row>
    <row r="3" spans="1:16" ht="18.75" x14ac:dyDescent="0.25">
      <c r="D3" s="917" t="s">
        <v>461</v>
      </c>
      <c r="E3" s="917"/>
      <c r="F3" s="917"/>
      <c r="G3" s="917"/>
      <c r="H3" s="917"/>
      <c r="I3" s="917"/>
      <c r="J3" s="917"/>
      <c r="K3" s="917"/>
      <c r="L3" s="917"/>
    </row>
    <row r="4" spans="1:16" ht="18.75" x14ac:dyDescent="0.25">
      <c r="D4" s="355"/>
      <c r="E4" s="355"/>
      <c r="F4" s="355"/>
      <c r="G4" s="355"/>
      <c r="H4" s="355"/>
      <c r="I4" s="355"/>
      <c r="J4" s="355"/>
      <c r="K4" s="355"/>
      <c r="L4" s="355"/>
    </row>
    <row r="5" spans="1:16" x14ac:dyDescent="0.25">
      <c r="P5" s="354" t="s">
        <v>2</v>
      </c>
    </row>
    <row r="6" spans="1:16" ht="23.45" customHeight="1" x14ac:dyDescent="0.25">
      <c r="A6" s="883" t="s">
        <v>3</v>
      </c>
      <c r="B6" s="883"/>
      <c r="C6" s="883"/>
      <c r="D6" s="884" t="s">
        <v>154</v>
      </c>
      <c r="E6" s="880"/>
      <c r="F6" s="880"/>
      <c r="G6" s="880"/>
      <c r="H6" s="880"/>
      <c r="I6" s="880"/>
      <c r="J6" s="880"/>
      <c r="K6" s="880"/>
      <c r="L6" s="880"/>
      <c r="M6" s="880"/>
      <c r="N6" s="880"/>
      <c r="O6" s="881"/>
      <c r="P6" s="343">
        <v>1</v>
      </c>
    </row>
    <row r="7" spans="1:16" ht="23.45" customHeight="1" x14ac:dyDescent="0.25">
      <c r="A7" s="883" t="s">
        <v>4</v>
      </c>
      <c r="B7" s="883"/>
      <c r="C7" s="883"/>
      <c r="D7" s="921" t="s">
        <v>511</v>
      </c>
      <c r="E7" s="921"/>
      <c r="F7" s="921"/>
      <c r="G7" s="921"/>
      <c r="H7" s="921"/>
      <c r="I7" s="921"/>
      <c r="J7" s="921"/>
      <c r="K7" s="921"/>
      <c r="L7" s="921"/>
      <c r="M7" s="921"/>
      <c r="N7" s="921"/>
      <c r="O7" s="921"/>
      <c r="P7" s="45" t="s">
        <v>431</v>
      </c>
    </row>
    <row r="8" spans="1:16" ht="23.45" customHeight="1" x14ac:dyDescent="0.25">
      <c r="A8" s="883" t="s">
        <v>5</v>
      </c>
      <c r="B8" s="883"/>
      <c r="C8" s="883"/>
      <c r="D8" s="884"/>
      <c r="E8" s="880"/>
      <c r="F8" s="880"/>
      <c r="G8" s="880"/>
      <c r="H8" s="880"/>
      <c r="I8" s="880"/>
      <c r="J8" s="880"/>
      <c r="K8" s="880"/>
      <c r="L8" s="880"/>
      <c r="M8" s="880"/>
      <c r="N8" s="880"/>
      <c r="O8" s="881"/>
      <c r="P8" s="343"/>
    </row>
    <row r="10" spans="1:16" x14ac:dyDescent="0.25">
      <c r="A10" s="884" t="s">
        <v>6</v>
      </c>
      <c r="B10" s="880"/>
      <c r="C10" s="880"/>
      <c r="D10" s="880"/>
      <c r="E10" s="880"/>
      <c r="F10" s="880"/>
      <c r="G10" s="880"/>
      <c r="H10" s="880"/>
      <c r="I10" s="880"/>
      <c r="J10" s="880"/>
      <c r="K10" s="880"/>
      <c r="L10" s="880"/>
      <c r="M10" s="880"/>
      <c r="N10" s="880"/>
      <c r="O10" s="880"/>
      <c r="P10" s="881"/>
    </row>
    <row r="11" spans="1:16" x14ac:dyDescent="0.25">
      <c r="A11" s="338"/>
      <c r="B11" s="338"/>
      <c r="C11" s="338"/>
      <c r="D11" s="338"/>
      <c r="E11" s="338"/>
      <c r="F11" s="338"/>
      <c r="G11" s="338"/>
      <c r="H11" s="338"/>
      <c r="I11" s="338"/>
      <c r="J11" s="338"/>
      <c r="K11" s="338"/>
      <c r="L11" s="338"/>
      <c r="M11" s="338"/>
      <c r="N11" s="338"/>
      <c r="O11" s="338"/>
      <c r="P11" s="338"/>
    </row>
    <row r="12" spans="1:16" ht="21.6" customHeight="1" x14ac:dyDescent="0.25">
      <c r="A12" s="854" t="s">
        <v>7</v>
      </c>
      <c r="B12" s="855"/>
      <c r="C12" s="855"/>
      <c r="D12" s="856"/>
      <c r="E12" s="820" t="s">
        <v>2</v>
      </c>
      <c r="F12" s="822"/>
      <c r="G12" s="841">
        <v>2015</v>
      </c>
      <c r="H12" s="841"/>
      <c r="I12" s="343">
        <v>2016</v>
      </c>
      <c r="J12" s="343">
        <v>2017</v>
      </c>
      <c r="K12" s="860">
        <v>2018</v>
      </c>
      <c r="L12" s="860"/>
      <c r="M12" s="860">
        <v>2019</v>
      </c>
      <c r="N12" s="860"/>
      <c r="O12" s="860">
        <v>2020</v>
      </c>
      <c r="P12" s="860"/>
    </row>
    <row r="13" spans="1:16" ht="31.5" x14ac:dyDescent="0.25">
      <c r="A13" s="857"/>
      <c r="B13" s="858"/>
      <c r="C13" s="858"/>
      <c r="D13" s="859"/>
      <c r="E13" s="343" t="s">
        <v>8</v>
      </c>
      <c r="F13" s="348" t="s">
        <v>9</v>
      </c>
      <c r="G13" s="820" t="s">
        <v>10</v>
      </c>
      <c r="H13" s="822"/>
      <c r="I13" s="343" t="s">
        <v>10</v>
      </c>
      <c r="J13" s="343" t="s">
        <v>11</v>
      </c>
      <c r="K13" s="820" t="s">
        <v>12</v>
      </c>
      <c r="L13" s="822"/>
      <c r="M13" s="820" t="s">
        <v>13</v>
      </c>
      <c r="N13" s="822"/>
      <c r="O13" s="820" t="s">
        <v>13</v>
      </c>
      <c r="P13" s="822"/>
    </row>
    <row r="14" spans="1:16" ht="23.45" customHeight="1" x14ac:dyDescent="0.25">
      <c r="A14" s="839" t="s">
        <v>14</v>
      </c>
      <c r="B14" s="839"/>
      <c r="C14" s="839"/>
      <c r="D14" s="839"/>
      <c r="E14" s="45" t="s">
        <v>110</v>
      </c>
      <c r="F14" s="343"/>
      <c r="G14" s="835" t="s">
        <v>15</v>
      </c>
      <c r="H14" s="836"/>
      <c r="I14" s="344">
        <f>I15+I16+I17</f>
        <v>1629695</v>
      </c>
      <c r="J14" s="344">
        <f>J15+J16+J17</f>
        <v>2461000</v>
      </c>
      <c r="K14" s="835">
        <f>K15+K17+K16</f>
        <v>2656206.7000000002</v>
      </c>
      <c r="L14" s="836"/>
      <c r="M14" s="835">
        <f>M15+M17+M18+M16</f>
        <v>2566698.2999999998</v>
      </c>
      <c r="N14" s="836"/>
      <c r="O14" s="835">
        <f>O15+O17+O18+O16</f>
        <v>3080134.1</v>
      </c>
      <c r="P14" s="836"/>
    </row>
    <row r="15" spans="1:16" ht="23.45" customHeight="1" x14ac:dyDescent="0.25">
      <c r="A15" s="884" t="s">
        <v>128</v>
      </c>
      <c r="B15" s="880"/>
      <c r="C15" s="880"/>
      <c r="D15" s="881"/>
      <c r="E15" s="343"/>
      <c r="F15" s="343">
        <v>22</v>
      </c>
      <c r="G15" s="820" t="s">
        <v>15</v>
      </c>
      <c r="H15" s="822"/>
      <c r="I15" s="343">
        <v>11016.4</v>
      </c>
      <c r="J15" s="343">
        <v>36954.800000000003</v>
      </c>
      <c r="K15" s="820">
        <v>39950</v>
      </c>
      <c r="L15" s="822"/>
      <c r="M15" s="820">
        <v>49913.5</v>
      </c>
      <c r="N15" s="822"/>
      <c r="O15" s="820">
        <v>69153.7</v>
      </c>
      <c r="P15" s="822"/>
    </row>
    <row r="16" spans="1:16" ht="23.45" customHeight="1" x14ac:dyDescent="0.25">
      <c r="A16" s="884" t="s">
        <v>107</v>
      </c>
      <c r="B16" s="880"/>
      <c r="C16" s="880"/>
      <c r="D16" s="881"/>
      <c r="E16" s="526"/>
      <c r="F16" s="526">
        <v>25</v>
      </c>
      <c r="G16" s="820" t="s">
        <v>15</v>
      </c>
      <c r="H16" s="822"/>
      <c r="I16" s="526">
        <v>999999.3</v>
      </c>
      <c r="J16" s="526">
        <v>1430000</v>
      </c>
      <c r="K16" s="826">
        <v>1206206.7</v>
      </c>
      <c r="L16" s="828"/>
      <c r="M16" s="826">
        <v>1458844.1</v>
      </c>
      <c r="N16" s="828"/>
      <c r="O16" s="826">
        <v>1678844.1</v>
      </c>
      <c r="P16" s="828"/>
    </row>
    <row r="17" spans="1:16" ht="23.45" customHeight="1" x14ac:dyDescent="0.25">
      <c r="A17" s="883" t="s">
        <v>98</v>
      </c>
      <c r="B17" s="883"/>
      <c r="C17" s="883"/>
      <c r="D17" s="883"/>
      <c r="E17" s="343"/>
      <c r="F17" s="343">
        <v>31</v>
      </c>
      <c r="G17" s="841" t="s">
        <v>15</v>
      </c>
      <c r="H17" s="841"/>
      <c r="I17" s="343">
        <v>618679.30000000005</v>
      </c>
      <c r="J17" s="343">
        <v>994045.2</v>
      </c>
      <c r="K17" s="841">
        <v>1410050</v>
      </c>
      <c r="L17" s="841"/>
      <c r="M17" s="841">
        <v>1057940.7</v>
      </c>
      <c r="N17" s="841"/>
      <c r="O17" s="841">
        <v>1332136.3</v>
      </c>
      <c r="P17" s="841"/>
    </row>
    <row r="18" spans="1:16" ht="31.9" customHeight="1" x14ac:dyDescent="0.25">
      <c r="A18" s="910"/>
      <c r="B18" s="924"/>
      <c r="C18" s="924"/>
      <c r="D18" s="911"/>
      <c r="E18" s="343"/>
      <c r="F18" s="343"/>
      <c r="G18" s="841"/>
      <c r="H18" s="841"/>
      <c r="I18" s="343"/>
      <c r="J18" s="343"/>
      <c r="K18" s="841"/>
      <c r="L18" s="841"/>
      <c r="M18" s="841"/>
      <c r="N18" s="841"/>
      <c r="O18" s="841"/>
      <c r="P18" s="841"/>
    </row>
    <row r="19" spans="1:16" ht="14.45" customHeight="1" x14ac:dyDescent="0.25"/>
    <row r="20" spans="1:16" ht="22.5" customHeight="1" x14ac:dyDescent="0.25">
      <c r="A20" s="854" t="s">
        <v>7</v>
      </c>
      <c r="B20" s="856"/>
      <c r="C20" s="860" t="s">
        <v>2</v>
      </c>
      <c r="D20" s="860"/>
      <c r="E20" s="860"/>
      <c r="F20" s="860"/>
      <c r="G20" s="841">
        <v>2015</v>
      </c>
      <c r="H20" s="841"/>
      <c r="I20" s="343">
        <v>2016</v>
      </c>
      <c r="J20" s="343">
        <v>2017</v>
      </c>
      <c r="K20" s="860">
        <v>2018</v>
      </c>
      <c r="L20" s="860"/>
      <c r="M20" s="860">
        <v>2019</v>
      </c>
      <c r="N20" s="860"/>
      <c r="O20" s="860">
        <v>2020</v>
      </c>
      <c r="P20" s="860"/>
    </row>
    <row r="21" spans="1:16" ht="35.450000000000003" customHeight="1" x14ac:dyDescent="0.25">
      <c r="A21" s="857"/>
      <c r="B21" s="859"/>
      <c r="C21" s="343" t="s">
        <v>16</v>
      </c>
      <c r="D21" s="343" t="s">
        <v>17</v>
      </c>
      <c r="E21" s="343" t="s">
        <v>8</v>
      </c>
      <c r="F21" s="348" t="s">
        <v>9</v>
      </c>
      <c r="G21" s="820" t="s">
        <v>10</v>
      </c>
      <c r="H21" s="822"/>
      <c r="I21" s="343" t="s">
        <v>10</v>
      </c>
      <c r="J21" s="343" t="s">
        <v>11</v>
      </c>
      <c r="K21" s="820" t="s">
        <v>12</v>
      </c>
      <c r="L21" s="822"/>
      <c r="M21" s="820" t="s">
        <v>13</v>
      </c>
      <c r="N21" s="822"/>
      <c r="O21" s="820" t="s">
        <v>13</v>
      </c>
      <c r="P21" s="822"/>
    </row>
    <row r="22" spans="1:16" ht="34.5" customHeight="1" x14ac:dyDescent="0.25">
      <c r="A22" s="823" t="s">
        <v>18</v>
      </c>
      <c r="B22" s="825"/>
      <c r="C22" s="8"/>
      <c r="D22" s="8"/>
      <c r="E22" s="8"/>
      <c r="F22" s="8"/>
      <c r="G22" s="844" t="s">
        <v>15</v>
      </c>
      <c r="H22" s="844"/>
      <c r="I22" s="401">
        <f>I25+I32</f>
        <v>1629695</v>
      </c>
      <c r="J22" s="398">
        <f>J25+J32</f>
        <v>2461000</v>
      </c>
      <c r="K22" s="1416">
        <f>K25+K32</f>
        <v>2656206.7000000002</v>
      </c>
      <c r="L22" s="1417"/>
      <c r="M22" s="1416">
        <f>M25+M32</f>
        <v>2566698.3000000003</v>
      </c>
      <c r="N22" s="1417"/>
      <c r="O22" s="1416">
        <f>O25+O32</f>
        <v>3080134.1</v>
      </c>
      <c r="P22" s="1417"/>
    </row>
    <row r="23" spans="1:16" ht="32.450000000000003" customHeight="1" x14ac:dyDescent="0.25">
      <c r="A23" s="910" t="s">
        <v>155</v>
      </c>
      <c r="B23" s="911"/>
      <c r="C23" s="9"/>
      <c r="D23" s="8"/>
      <c r="E23" s="8"/>
      <c r="F23" s="8"/>
      <c r="G23" s="841" t="s">
        <v>15</v>
      </c>
      <c r="H23" s="841"/>
      <c r="I23" s="400"/>
      <c r="J23" s="399"/>
      <c r="K23" s="1418"/>
      <c r="L23" s="1418"/>
      <c r="M23" s="1418"/>
      <c r="N23" s="1418"/>
      <c r="O23" s="1418"/>
      <c r="P23" s="1418"/>
    </row>
    <row r="24" spans="1:16" ht="18.600000000000001" customHeight="1" x14ac:dyDescent="0.25">
      <c r="A24" s="860"/>
      <c r="B24" s="860"/>
      <c r="C24" s="8"/>
      <c r="D24" s="8"/>
      <c r="E24" s="8"/>
      <c r="F24" s="8"/>
      <c r="G24" s="841" t="s">
        <v>15</v>
      </c>
      <c r="H24" s="841"/>
      <c r="I24" s="400"/>
      <c r="J24" s="399"/>
      <c r="K24" s="1418"/>
      <c r="L24" s="1418"/>
      <c r="M24" s="1418"/>
      <c r="N24" s="1418"/>
      <c r="O24" s="1418"/>
      <c r="P24" s="1418"/>
    </row>
    <row r="25" spans="1:16" ht="32.450000000000003" customHeight="1" x14ac:dyDescent="0.25">
      <c r="A25" s="910" t="s">
        <v>156</v>
      </c>
      <c r="B25" s="911"/>
      <c r="C25" s="347">
        <v>2</v>
      </c>
      <c r="D25" s="8">
        <v>2</v>
      </c>
      <c r="E25" s="153" t="s">
        <v>110</v>
      </c>
      <c r="F25" s="8"/>
      <c r="G25" s="841" t="s">
        <v>15</v>
      </c>
      <c r="H25" s="841"/>
      <c r="I25" s="400">
        <f>I26+I27+I28+I29+I31+I30</f>
        <v>629695.69999999995</v>
      </c>
      <c r="J25" s="398">
        <f>J26+J27+J28+J29+J30+J31</f>
        <v>1030999.9999999999</v>
      </c>
      <c r="K25" s="1416">
        <f t="shared" ref="K25" si="0">K26+K27+K28+K29+K30+K31</f>
        <v>1450000</v>
      </c>
      <c r="L25" s="1417"/>
      <c r="M25" s="1416">
        <f t="shared" ref="M25" si="1">M26+M27+M28+M29+M30+M31</f>
        <v>1107854.2000000002</v>
      </c>
      <c r="N25" s="1417"/>
      <c r="O25" s="1416">
        <f t="shared" ref="O25" si="2">O26+O27+O28+O29+O30+O31</f>
        <v>1401290</v>
      </c>
      <c r="P25" s="1417"/>
    </row>
    <row r="26" spans="1:16" ht="69.599999999999994" customHeight="1" x14ac:dyDescent="0.25">
      <c r="A26" s="1288" t="s">
        <v>130</v>
      </c>
      <c r="B26" s="1289"/>
      <c r="C26" s="347"/>
      <c r="D26" s="8"/>
      <c r="E26" s="153"/>
      <c r="F26" s="8">
        <v>13</v>
      </c>
      <c r="G26" s="820" t="s">
        <v>15</v>
      </c>
      <c r="H26" s="822"/>
      <c r="I26" s="400">
        <v>-9192.7999999999993</v>
      </c>
      <c r="J26" s="400">
        <v>328494.90000000002</v>
      </c>
      <c r="K26" s="1416">
        <v>141219</v>
      </c>
      <c r="L26" s="1417"/>
      <c r="M26" s="1414">
        <v>122436</v>
      </c>
      <c r="N26" s="1415"/>
      <c r="O26" s="1414">
        <v>118472</v>
      </c>
      <c r="P26" s="1415"/>
    </row>
    <row r="27" spans="1:16" ht="58.15" customHeight="1" x14ac:dyDescent="0.25">
      <c r="A27" s="1292" t="s">
        <v>131</v>
      </c>
      <c r="B27" s="1293"/>
      <c r="C27" s="202"/>
      <c r="D27" s="8"/>
      <c r="E27" s="8"/>
      <c r="F27" s="8">
        <v>59</v>
      </c>
      <c r="G27" s="820" t="s">
        <v>15</v>
      </c>
      <c r="H27" s="822"/>
      <c r="I27" s="400">
        <v>636914.9</v>
      </c>
      <c r="J27" s="400">
        <v>702505.1</v>
      </c>
      <c r="K27" s="1414">
        <v>1308781</v>
      </c>
      <c r="L27" s="1415"/>
      <c r="M27" s="1414">
        <v>985418.2</v>
      </c>
      <c r="N27" s="1415"/>
      <c r="O27" s="1414">
        <v>1282818</v>
      </c>
      <c r="P27" s="1415"/>
    </row>
    <row r="28" spans="1:16" ht="40.15" customHeight="1" x14ac:dyDescent="0.25">
      <c r="A28" s="1296" t="s">
        <v>508</v>
      </c>
      <c r="B28" s="1297"/>
      <c r="C28" s="202"/>
      <c r="D28" s="8"/>
      <c r="E28" s="8"/>
      <c r="F28" s="8">
        <v>47</v>
      </c>
      <c r="G28" s="820" t="s">
        <v>15</v>
      </c>
      <c r="H28" s="822"/>
      <c r="I28" s="400">
        <v>224010</v>
      </c>
      <c r="J28" s="400"/>
      <c r="K28" s="1414"/>
      <c r="L28" s="1415"/>
      <c r="M28" s="1414"/>
      <c r="N28" s="1415"/>
      <c r="O28" s="1414"/>
      <c r="P28" s="1415"/>
    </row>
    <row r="29" spans="1:16" ht="16.899999999999999" customHeight="1" x14ac:dyDescent="0.25">
      <c r="A29" s="912" t="s">
        <v>449</v>
      </c>
      <c r="B29" s="913"/>
      <c r="C29" s="202"/>
      <c r="D29" s="8"/>
      <c r="E29" s="8"/>
      <c r="F29" s="8">
        <v>42</v>
      </c>
      <c r="G29" s="820" t="s">
        <v>15</v>
      </c>
      <c r="H29" s="822"/>
      <c r="I29" s="400">
        <v>-28121.1</v>
      </c>
      <c r="J29" s="400"/>
      <c r="K29" s="1414"/>
      <c r="L29" s="1415"/>
      <c r="M29" s="1414"/>
      <c r="N29" s="1415"/>
      <c r="O29" s="1414"/>
      <c r="P29" s="1415"/>
    </row>
    <row r="30" spans="1:16" ht="19.899999999999999" customHeight="1" x14ac:dyDescent="0.25">
      <c r="A30" s="910" t="s">
        <v>133</v>
      </c>
      <c r="B30" s="911"/>
      <c r="C30" s="202"/>
      <c r="D30" s="8"/>
      <c r="E30" s="8"/>
      <c r="F30" s="8">
        <v>91</v>
      </c>
      <c r="G30" s="820" t="s">
        <v>15</v>
      </c>
      <c r="H30" s="822"/>
      <c r="I30" s="400">
        <v>260360.1</v>
      </c>
      <c r="J30" s="400">
        <v>454275.4</v>
      </c>
      <c r="K30" s="1414">
        <v>454275.4</v>
      </c>
      <c r="L30" s="1415"/>
      <c r="M30" s="1414">
        <v>454275.4</v>
      </c>
      <c r="N30" s="1415"/>
      <c r="O30" s="1414">
        <v>454275.4</v>
      </c>
      <c r="P30" s="1415"/>
    </row>
    <row r="31" spans="1:16" ht="16.899999999999999" customHeight="1" x14ac:dyDescent="0.25">
      <c r="A31" s="1266" t="s">
        <v>134</v>
      </c>
      <c r="B31" s="908"/>
      <c r="C31" s="202"/>
      <c r="D31" s="8"/>
      <c r="E31" s="8"/>
      <c r="F31" s="8">
        <v>93</v>
      </c>
      <c r="G31" s="820" t="s">
        <v>15</v>
      </c>
      <c r="H31" s="822"/>
      <c r="I31" s="400">
        <v>-454275.4</v>
      </c>
      <c r="J31" s="400">
        <v>-454275.4</v>
      </c>
      <c r="K31" s="1414">
        <v>-454275.4</v>
      </c>
      <c r="L31" s="1415"/>
      <c r="M31" s="1414">
        <v>-454275.4</v>
      </c>
      <c r="N31" s="1415"/>
      <c r="O31" s="1414">
        <v>-454275.4</v>
      </c>
      <c r="P31" s="1415"/>
    </row>
    <row r="32" spans="1:16" ht="35.25" customHeight="1" x14ac:dyDescent="0.25">
      <c r="A32" s="910" t="s">
        <v>21</v>
      </c>
      <c r="B32" s="911"/>
      <c r="C32" s="347"/>
      <c r="D32" s="8"/>
      <c r="E32" s="8"/>
      <c r="F32" s="8"/>
      <c r="G32" s="820" t="s">
        <v>15</v>
      </c>
      <c r="H32" s="822"/>
      <c r="I32" s="201">
        <v>999999.3</v>
      </c>
      <c r="J32" s="13">
        <v>1430000</v>
      </c>
      <c r="K32" s="888">
        <v>1206206.7</v>
      </c>
      <c r="L32" s="889"/>
      <c r="M32" s="888">
        <v>1458844.1</v>
      </c>
      <c r="N32" s="889"/>
      <c r="O32" s="888">
        <v>1678844.1</v>
      </c>
      <c r="P32" s="889"/>
    </row>
    <row r="33" spans="1:16" ht="20.45" customHeight="1" x14ac:dyDescent="0.25">
      <c r="A33" s="826"/>
      <c r="B33" s="828"/>
      <c r="C33" s="8"/>
      <c r="D33" s="8"/>
      <c r="E33" s="8"/>
      <c r="F33" s="8"/>
      <c r="G33" s="820" t="s">
        <v>15</v>
      </c>
      <c r="H33" s="822"/>
      <c r="I33" s="343" t="s">
        <v>15</v>
      </c>
      <c r="J33" s="8"/>
      <c r="K33" s="826"/>
      <c r="L33" s="828"/>
      <c r="M33" s="826"/>
      <c r="N33" s="828"/>
      <c r="O33" s="826"/>
      <c r="P33" s="828"/>
    </row>
    <row r="34" spans="1:16" ht="14.45" customHeight="1" x14ac:dyDescent="0.25"/>
    <row r="35" spans="1:16" ht="21" customHeight="1" x14ac:dyDescent="0.25">
      <c r="A35" s="906" t="s">
        <v>22</v>
      </c>
      <c r="B35" s="907"/>
      <c r="C35" s="907"/>
      <c r="D35" s="907"/>
      <c r="E35" s="907"/>
      <c r="F35" s="907"/>
      <c r="G35" s="907"/>
      <c r="H35" s="907"/>
      <c r="I35" s="907"/>
      <c r="J35" s="907"/>
      <c r="K35" s="907"/>
      <c r="L35" s="907"/>
      <c r="M35" s="907"/>
      <c r="N35" s="907"/>
      <c r="O35" s="907"/>
      <c r="P35" s="908"/>
    </row>
    <row r="36" spans="1:16" ht="25.15" customHeight="1" x14ac:dyDescent="0.25">
      <c r="A36" s="841" t="s">
        <v>7</v>
      </c>
      <c r="B36" s="841"/>
      <c r="C36" s="841"/>
      <c r="D36" s="841" t="s">
        <v>2</v>
      </c>
      <c r="E36" s="841"/>
      <c r="F36" s="841"/>
      <c r="G36" s="841" t="s">
        <v>433</v>
      </c>
      <c r="H36" s="841"/>
      <c r="I36" s="841"/>
      <c r="J36" s="841"/>
      <c r="K36" s="841" t="s">
        <v>306</v>
      </c>
      <c r="L36" s="841"/>
      <c r="M36" s="841"/>
      <c r="N36" s="841" t="s">
        <v>434</v>
      </c>
      <c r="O36" s="841"/>
      <c r="P36" s="841"/>
    </row>
    <row r="37" spans="1:16" ht="64.150000000000006" customHeight="1" x14ac:dyDescent="0.25">
      <c r="A37" s="841"/>
      <c r="B37" s="841"/>
      <c r="C37" s="841"/>
      <c r="D37" s="343" t="s">
        <v>8</v>
      </c>
      <c r="E37" s="871" t="s">
        <v>23</v>
      </c>
      <c r="F37" s="871"/>
      <c r="G37" s="909" t="s">
        <v>24</v>
      </c>
      <c r="H37" s="909"/>
      <c r="I37" s="353" t="s">
        <v>25</v>
      </c>
      <c r="J37" s="353" t="s">
        <v>26</v>
      </c>
      <c r="K37" s="353" t="s">
        <v>24</v>
      </c>
      <c r="L37" s="353" t="s">
        <v>25</v>
      </c>
      <c r="M37" s="353" t="s">
        <v>26</v>
      </c>
      <c r="N37" s="353" t="s">
        <v>24</v>
      </c>
      <c r="O37" s="353" t="s">
        <v>25</v>
      </c>
      <c r="P37" s="353" t="s">
        <v>26</v>
      </c>
    </row>
    <row r="38" spans="1:16" ht="20.45" customHeight="1" x14ac:dyDescent="0.25">
      <c r="A38" s="883" t="s">
        <v>27</v>
      </c>
      <c r="B38" s="883"/>
      <c r="C38" s="883"/>
      <c r="D38" s="343"/>
      <c r="E38" s="841"/>
      <c r="F38" s="841"/>
      <c r="G38" s="844">
        <v>2656206.7000000002</v>
      </c>
      <c r="H38" s="844"/>
      <c r="I38" s="342"/>
      <c r="J38" s="342"/>
      <c r="K38" s="342">
        <v>2566698.2999999998</v>
      </c>
      <c r="L38" s="344"/>
      <c r="M38" s="342"/>
      <c r="N38" s="342">
        <v>3080134.1</v>
      </c>
      <c r="O38" s="342"/>
      <c r="P38" s="344"/>
    </row>
    <row r="39" spans="1:16" s="12" customFormat="1" ht="20.45" customHeight="1" x14ac:dyDescent="0.25">
      <c r="A39" s="898" t="s">
        <v>132</v>
      </c>
      <c r="B39" s="898"/>
      <c r="C39" s="898"/>
      <c r="D39" s="351" t="s">
        <v>28</v>
      </c>
      <c r="E39" s="899"/>
      <c r="F39" s="899"/>
      <c r="G39" s="899">
        <v>1246156.7</v>
      </c>
      <c r="H39" s="899"/>
      <c r="I39" s="351"/>
      <c r="J39" s="352"/>
      <c r="K39" s="352">
        <v>1508757.6</v>
      </c>
      <c r="L39" s="351"/>
      <c r="M39" s="351"/>
      <c r="N39" s="351">
        <v>1747997.8</v>
      </c>
      <c r="O39" s="351"/>
      <c r="P39" s="351"/>
    </row>
    <row r="40" spans="1:16" s="12" customFormat="1" ht="20.45" customHeight="1" x14ac:dyDescent="0.25">
      <c r="A40" s="900" t="s">
        <v>29</v>
      </c>
      <c r="B40" s="901"/>
      <c r="C40" s="902"/>
      <c r="D40" s="351" t="s">
        <v>30</v>
      </c>
      <c r="E40" s="903"/>
      <c r="F40" s="904"/>
      <c r="G40" s="903">
        <v>1410050</v>
      </c>
      <c r="H40" s="904"/>
      <c r="I40" s="351"/>
      <c r="J40" s="351"/>
      <c r="K40" s="351">
        <v>1057940.7</v>
      </c>
      <c r="L40" s="351"/>
      <c r="M40" s="351"/>
      <c r="N40" s="351">
        <v>1332136.3</v>
      </c>
      <c r="O40" s="351"/>
      <c r="P40" s="351"/>
    </row>
    <row r="41" spans="1:16" s="12" customFormat="1" ht="20.45" customHeight="1" x14ac:dyDescent="0.25">
      <c r="A41" s="903"/>
      <c r="B41" s="905"/>
      <c r="C41" s="904"/>
      <c r="D41" s="351"/>
      <c r="E41" s="903"/>
      <c r="F41" s="904"/>
      <c r="G41" s="903"/>
      <c r="H41" s="904"/>
      <c r="I41" s="351"/>
      <c r="J41" s="351"/>
      <c r="K41" s="351"/>
      <c r="L41" s="351"/>
      <c r="M41" s="351"/>
      <c r="N41" s="351"/>
      <c r="O41" s="351"/>
      <c r="P41" s="351"/>
    </row>
    <row r="42" spans="1:16" ht="20.45" customHeight="1" x14ac:dyDescent="0.25">
      <c r="A42" s="883"/>
      <c r="B42" s="883"/>
      <c r="C42" s="883"/>
      <c r="D42" s="343"/>
      <c r="E42" s="841"/>
      <c r="F42" s="841"/>
      <c r="G42" s="841"/>
      <c r="H42" s="841"/>
      <c r="I42" s="343"/>
      <c r="J42" s="343"/>
      <c r="K42" s="343"/>
      <c r="L42" s="343"/>
      <c r="M42" s="343"/>
      <c r="N42" s="343"/>
      <c r="O42" s="343"/>
      <c r="P42" s="343"/>
    </row>
    <row r="43" spans="1:16" ht="20.45" customHeight="1" x14ac:dyDescent="0.25">
      <c r="A43" s="883" t="s">
        <v>27</v>
      </c>
      <c r="B43" s="883"/>
      <c r="C43" s="883"/>
      <c r="D43" s="343"/>
      <c r="E43" s="841"/>
      <c r="F43" s="841"/>
      <c r="G43" s="844">
        <v>2656206.7000000002</v>
      </c>
      <c r="H43" s="844"/>
      <c r="I43" s="342"/>
      <c r="J43" s="344"/>
      <c r="K43" s="344">
        <v>2566698.2999999998</v>
      </c>
      <c r="L43" s="344"/>
      <c r="M43" s="342"/>
      <c r="N43" s="342">
        <v>3080134.1</v>
      </c>
      <c r="O43" s="342"/>
      <c r="P43" s="344"/>
    </row>
    <row r="44" spans="1:16" s="12" customFormat="1" ht="20.45" customHeight="1" x14ac:dyDescent="0.25">
      <c r="A44" s="898" t="s">
        <v>31</v>
      </c>
      <c r="B44" s="898"/>
      <c r="C44" s="898"/>
      <c r="D44" s="65" t="s">
        <v>110</v>
      </c>
      <c r="E44" s="899"/>
      <c r="F44" s="899"/>
      <c r="G44" s="899">
        <v>1450000</v>
      </c>
      <c r="H44" s="899"/>
      <c r="I44" s="351"/>
      <c r="J44" s="351"/>
      <c r="K44" s="351">
        <v>1107854.2</v>
      </c>
      <c r="L44" s="351"/>
      <c r="M44" s="351"/>
      <c r="N44" s="351">
        <v>1401290</v>
      </c>
      <c r="O44" s="351"/>
      <c r="P44" s="351"/>
    </row>
    <row r="45" spans="1:16" s="12" customFormat="1" ht="20.45" customHeight="1" x14ac:dyDescent="0.25">
      <c r="A45" s="898" t="s">
        <v>32</v>
      </c>
      <c r="B45" s="898"/>
      <c r="C45" s="898"/>
      <c r="D45" s="65" t="s">
        <v>110</v>
      </c>
      <c r="E45" s="899"/>
      <c r="F45" s="899"/>
      <c r="G45" s="899">
        <v>1206206.7</v>
      </c>
      <c r="H45" s="899"/>
      <c r="I45" s="351"/>
      <c r="J45" s="351"/>
      <c r="K45" s="351">
        <v>1458844.1</v>
      </c>
      <c r="L45" s="351"/>
      <c r="M45" s="351"/>
      <c r="N45" s="351">
        <v>1678844.1</v>
      </c>
      <c r="O45" s="351"/>
      <c r="P45" s="351"/>
    </row>
    <row r="46" spans="1:16" ht="20.45" customHeight="1" x14ac:dyDescent="0.25">
      <c r="A46" s="883"/>
      <c r="B46" s="883"/>
      <c r="C46" s="883"/>
      <c r="D46" s="8"/>
      <c r="E46" s="841"/>
      <c r="F46" s="841"/>
      <c r="G46" s="841"/>
      <c r="H46" s="841"/>
      <c r="I46" s="343"/>
      <c r="J46" s="343"/>
      <c r="K46" s="343"/>
      <c r="L46" s="343"/>
      <c r="M46" s="343"/>
      <c r="N46" s="343"/>
      <c r="O46" s="343"/>
      <c r="P46" s="343"/>
    </row>
    <row r="47" spans="1:16" ht="19.149999999999999" customHeight="1" x14ac:dyDescent="0.25"/>
    <row r="48" spans="1:16" x14ac:dyDescent="0.25">
      <c r="A48" s="839" t="s">
        <v>33</v>
      </c>
      <c r="B48" s="839"/>
      <c r="C48" s="839"/>
      <c r="D48" s="839"/>
      <c r="E48" s="839"/>
      <c r="F48" s="839"/>
      <c r="G48" s="839"/>
      <c r="H48" s="839"/>
      <c r="I48" s="839"/>
      <c r="J48" s="839"/>
      <c r="K48" s="839"/>
      <c r="L48" s="839"/>
      <c r="M48" s="839"/>
      <c r="N48" s="839"/>
      <c r="O48" s="839"/>
      <c r="P48" s="839"/>
    </row>
    <row r="49" spans="1:16" x14ac:dyDescent="0.25">
      <c r="A49" s="841" t="s">
        <v>7</v>
      </c>
      <c r="B49" s="841"/>
      <c r="C49" s="841" t="s">
        <v>2</v>
      </c>
      <c r="D49" s="841"/>
      <c r="E49" s="841"/>
      <c r="F49" s="841"/>
      <c r="G49" s="841"/>
      <c r="H49" s="841"/>
      <c r="I49" s="854" t="s">
        <v>34</v>
      </c>
      <c r="J49" s="856"/>
      <c r="K49" s="343">
        <v>2015</v>
      </c>
      <c r="L49" s="343">
        <v>2016</v>
      </c>
      <c r="M49" s="343">
        <v>2017</v>
      </c>
      <c r="N49" s="343">
        <v>2018</v>
      </c>
      <c r="O49" s="343">
        <v>2019</v>
      </c>
      <c r="P49" s="343">
        <v>2020</v>
      </c>
    </row>
    <row r="50" spans="1:16" ht="51.6" customHeight="1" x14ac:dyDescent="0.25">
      <c r="A50" s="841"/>
      <c r="B50" s="841"/>
      <c r="C50" s="348" t="s">
        <v>35</v>
      </c>
      <c r="D50" s="348" t="s">
        <v>36</v>
      </c>
      <c r="E50" s="348" t="s">
        <v>37</v>
      </c>
      <c r="F50" s="348" t="s">
        <v>38</v>
      </c>
      <c r="G50" s="348" t="s">
        <v>39</v>
      </c>
      <c r="H50" s="348" t="s">
        <v>40</v>
      </c>
      <c r="I50" s="857"/>
      <c r="J50" s="859"/>
      <c r="K50" s="353" t="s">
        <v>10</v>
      </c>
      <c r="L50" s="353" t="s">
        <v>10</v>
      </c>
      <c r="M50" s="353" t="s">
        <v>11</v>
      </c>
      <c r="N50" s="353" t="s">
        <v>13</v>
      </c>
      <c r="O50" s="353" t="s">
        <v>13</v>
      </c>
      <c r="P50" s="353" t="s">
        <v>13</v>
      </c>
    </row>
    <row r="51" spans="1:16" x14ac:dyDescent="0.25">
      <c r="A51" s="851" t="s">
        <v>27</v>
      </c>
      <c r="B51" s="853"/>
      <c r="C51" s="13"/>
      <c r="D51" s="13"/>
      <c r="E51" s="13"/>
      <c r="F51" s="13"/>
      <c r="G51" s="13"/>
      <c r="H51" s="13"/>
      <c r="I51" s="888"/>
      <c r="J51" s="889"/>
      <c r="K51" s="344" t="s">
        <v>15</v>
      </c>
      <c r="L51" s="357">
        <f>L52+L53+L54+L55+L56+L57</f>
        <v>629695.70000000019</v>
      </c>
      <c r="M51" s="357">
        <f>M52+M53+M54+M55+M56+M57</f>
        <v>1031000</v>
      </c>
      <c r="N51" s="357">
        <f t="shared" ref="N51:P51" si="3">N52+N53+N54+N55+N56+N57</f>
        <v>1450000</v>
      </c>
      <c r="O51" s="357">
        <f t="shared" si="3"/>
        <v>1107854.2</v>
      </c>
      <c r="P51" s="357">
        <f t="shared" si="3"/>
        <v>1401290</v>
      </c>
    </row>
    <row r="52" spans="1:16" ht="67.150000000000006" customHeight="1" x14ac:dyDescent="0.25">
      <c r="A52" s="1288" t="s">
        <v>130</v>
      </c>
      <c r="B52" s="1289"/>
      <c r="C52" s="13"/>
      <c r="D52" s="13"/>
      <c r="E52" s="8"/>
      <c r="F52" s="13"/>
      <c r="G52" s="13"/>
      <c r="H52" s="8">
        <v>132221</v>
      </c>
      <c r="I52" s="349"/>
      <c r="J52" s="350"/>
      <c r="K52" s="344" t="s">
        <v>15</v>
      </c>
      <c r="L52" s="356">
        <v>-9192.7999999999993</v>
      </c>
      <c r="M52" s="395">
        <v>328494.90000000002</v>
      </c>
      <c r="N52" s="395">
        <v>141219</v>
      </c>
      <c r="O52" s="395">
        <v>122436</v>
      </c>
      <c r="P52" s="395">
        <v>118472</v>
      </c>
    </row>
    <row r="53" spans="1:16" ht="58.15" customHeight="1" x14ac:dyDescent="0.25">
      <c r="A53" s="1292" t="s">
        <v>131</v>
      </c>
      <c r="B53" s="1293"/>
      <c r="C53" s="13"/>
      <c r="D53" s="13"/>
      <c r="E53" s="8"/>
      <c r="F53" s="13"/>
      <c r="G53" s="13"/>
      <c r="H53" s="8">
        <v>595410</v>
      </c>
      <c r="I53" s="349"/>
      <c r="J53" s="350"/>
      <c r="K53" s="344" t="s">
        <v>15</v>
      </c>
      <c r="L53" s="356">
        <v>636914.9</v>
      </c>
      <c r="M53" s="356">
        <v>702505.1</v>
      </c>
      <c r="N53" s="356">
        <v>1308781</v>
      </c>
      <c r="O53" s="356">
        <v>985418.2</v>
      </c>
      <c r="P53" s="356">
        <v>1282818</v>
      </c>
    </row>
    <row r="54" spans="1:16" ht="26.45" customHeight="1" x14ac:dyDescent="0.25">
      <c r="A54" s="1296" t="s">
        <v>508</v>
      </c>
      <c r="B54" s="1297"/>
      <c r="C54" s="13"/>
      <c r="D54" s="13"/>
      <c r="E54" s="8"/>
      <c r="F54" s="13"/>
      <c r="G54" s="13"/>
      <c r="H54" s="8"/>
      <c r="I54" s="349"/>
      <c r="J54" s="350"/>
      <c r="K54" s="344" t="s">
        <v>15</v>
      </c>
      <c r="L54" s="356">
        <v>224010</v>
      </c>
      <c r="M54" s="17"/>
      <c r="N54" s="392"/>
      <c r="O54" s="395"/>
      <c r="P54" s="395"/>
    </row>
    <row r="55" spans="1:16" ht="19.899999999999999" customHeight="1" x14ac:dyDescent="0.25">
      <c r="A55" s="912" t="s">
        <v>449</v>
      </c>
      <c r="B55" s="913"/>
      <c r="C55" s="13"/>
      <c r="D55" s="13"/>
      <c r="E55" s="8"/>
      <c r="F55" s="13"/>
      <c r="G55" s="13"/>
      <c r="H55" s="8">
        <v>421000</v>
      </c>
      <c r="I55" s="349"/>
      <c r="J55" s="350"/>
      <c r="K55" s="344" t="s">
        <v>15</v>
      </c>
      <c r="L55" s="356">
        <f>L61+L70</f>
        <v>-28121.100000000002</v>
      </c>
      <c r="M55" s="17"/>
      <c r="N55" s="392"/>
      <c r="O55" s="395"/>
      <c r="P55" s="395"/>
    </row>
    <row r="56" spans="1:16" ht="16.899999999999999" customHeight="1" x14ac:dyDescent="0.25">
      <c r="A56" s="910" t="s">
        <v>133</v>
      </c>
      <c r="B56" s="911"/>
      <c r="C56" s="13"/>
      <c r="D56" s="13"/>
      <c r="E56" s="8"/>
      <c r="F56" s="13"/>
      <c r="G56" s="13"/>
      <c r="H56" s="8">
        <v>910000</v>
      </c>
      <c r="I56" s="349"/>
      <c r="J56" s="350"/>
      <c r="K56" s="344" t="s">
        <v>15</v>
      </c>
      <c r="L56" s="356">
        <f>L62+L72</f>
        <v>260360.1</v>
      </c>
      <c r="M56" s="356">
        <f t="shared" ref="M56:P56" si="4">M62+M72</f>
        <v>454275.39999999997</v>
      </c>
      <c r="N56" s="356">
        <f t="shared" si="4"/>
        <v>454275.39999999997</v>
      </c>
      <c r="O56" s="356">
        <f t="shared" si="4"/>
        <v>454275.39999999997</v>
      </c>
      <c r="P56" s="356">
        <f t="shared" si="4"/>
        <v>454275.39999999997</v>
      </c>
    </row>
    <row r="57" spans="1:16" ht="16.899999999999999" customHeight="1" x14ac:dyDescent="0.25">
      <c r="A57" s="1266" t="s">
        <v>134</v>
      </c>
      <c r="B57" s="908"/>
      <c r="C57" s="13"/>
      <c r="D57" s="13"/>
      <c r="E57" s="8"/>
      <c r="F57" s="13"/>
      <c r="G57" s="13"/>
      <c r="H57" s="8">
        <v>930000</v>
      </c>
      <c r="I57" s="349"/>
      <c r="J57" s="350"/>
      <c r="K57" s="344" t="s">
        <v>15</v>
      </c>
      <c r="L57" s="356">
        <f>L63+L73</f>
        <v>-454275.39999999997</v>
      </c>
      <c r="M57" s="356">
        <f t="shared" ref="M57:P57" si="5">M63+M73</f>
        <v>-454275.39999999997</v>
      </c>
      <c r="N57" s="356">
        <f t="shared" si="5"/>
        <v>-454275.39999999997</v>
      </c>
      <c r="O57" s="356">
        <f t="shared" si="5"/>
        <v>-454275.39999999997</v>
      </c>
      <c r="P57" s="356">
        <f t="shared" si="5"/>
        <v>-454275.39999999997</v>
      </c>
    </row>
    <row r="58" spans="1:16" x14ac:dyDescent="0.25">
      <c r="A58" s="900" t="s">
        <v>135</v>
      </c>
      <c r="B58" s="902"/>
      <c r="C58" s="13"/>
      <c r="D58" s="13"/>
      <c r="E58" s="13"/>
      <c r="F58" s="13"/>
      <c r="G58" s="13"/>
      <c r="H58" s="13"/>
      <c r="I58" s="349"/>
      <c r="J58" s="350"/>
      <c r="K58" s="344"/>
      <c r="L58" s="357"/>
      <c r="M58" s="394"/>
      <c r="N58" s="394"/>
      <c r="O58" s="394"/>
      <c r="P58" s="394"/>
    </row>
    <row r="59" spans="1:16" ht="29.45" customHeight="1" x14ac:dyDescent="0.25">
      <c r="A59" s="1233" t="s">
        <v>504</v>
      </c>
      <c r="B59" s="1234"/>
      <c r="C59" s="13">
        <v>298</v>
      </c>
      <c r="D59" s="13">
        <v>2</v>
      </c>
      <c r="E59" s="13"/>
      <c r="F59" s="200" t="s">
        <v>505</v>
      </c>
      <c r="G59" s="13">
        <v>70126</v>
      </c>
      <c r="H59" s="23"/>
      <c r="I59" s="826"/>
      <c r="J59" s="828"/>
      <c r="K59" s="343" t="s">
        <v>15</v>
      </c>
      <c r="L59" s="357">
        <v>11147.7</v>
      </c>
      <c r="M59" s="74">
        <v>131000</v>
      </c>
      <c r="N59" s="74">
        <v>150000</v>
      </c>
      <c r="O59" s="393">
        <v>181414.2</v>
      </c>
      <c r="P59" s="394">
        <v>268810</v>
      </c>
    </row>
    <row r="60" spans="1:16" ht="56.25" customHeight="1" x14ac:dyDescent="0.25">
      <c r="A60" s="1296" t="s">
        <v>131</v>
      </c>
      <c r="B60" s="1297"/>
      <c r="C60" s="8"/>
      <c r="D60" s="8"/>
      <c r="E60" s="8">
        <v>2054</v>
      </c>
      <c r="F60" s="8"/>
      <c r="G60" s="8"/>
      <c r="H60" s="23" t="s">
        <v>158</v>
      </c>
      <c r="I60" s="826" t="s">
        <v>159</v>
      </c>
      <c r="J60" s="828"/>
      <c r="K60" s="343" t="s">
        <v>15</v>
      </c>
      <c r="L60" s="356">
        <v>39039.4</v>
      </c>
      <c r="M60" s="17">
        <v>131000</v>
      </c>
      <c r="N60" s="392">
        <v>150000</v>
      </c>
      <c r="O60" s="392">
        <v>181414.2</v>
      </c>
      <c r="P60" s="396">
        <v>268810</v>
      </c>
    </row>
    <row r="61" spans="1:16" ht="20.45" customHeight="1" x14ac:dyDescent="0.25">
      <c r="A61" s="1296" t="s">
        <v>463</v>
      </c>
      <c r="B61" s="1297"/>
      <c r="C61" s="8"/>
      <c r="D61" s="8"/>
      <c r="E61" s="8"/>
      <c r="F61" s="8"/>
      <c r="G61" s="8"/>
      <c r="H61" s="8"/>
      <c r="I61" s="340"/>
      <c r="J61" s="341"/>
      <c r="K61" s="343"/>
      <c r="L61" s="356">
        <v>-425.4</v>
      </c>
      <c r="M61" s="17"/>
      <c r="N61" s="392"/>
      <c r="O61" s="392"/>
      <c r="P61" s="396"/>
    </row>
    <row r="62" spans="1:16" ht="16.899999999999999" customHeight="1" x14ac:dyDescent="0.25">
      <c r="A62" s="910" t="s">
        <v>133</v>
      </c>
      <c r="B62" s="911"/>
      <c r="C62" s="8"/>
      <c r="D62" s="8"/>
      <c r="E62" s="8"/>
      <c r="F62" s="8"/>
      <c r="G62" s="8"/>
      <c r="H62" s="23" t="s">
        <v>161</v>
      </c>
      <c r="I62" s="826" t="s">
        <v>137</v>
      </c>
      <c r="J62" s="828"/>
      <c r="K62" s="343" t="s">
        <v>15</v>
      </c>
      <c r="L62" s="356"/>
      <c r="M62" s="17">
        <v>27466.3</v>
      </c>
      <c r="N62" s="17">
        <v>27466.3</v>
      </c>
      <c r="O62" s="17">
        <v>27466.3</v>
      </c>
      <c r="P62" s="17">
        <v>27466.3</v>
      </c>
    </row>
    <row r="63" spans="1:16" ht="16.899999999999999" customHeight="1" x14ac:dyDescent="0.25">
      <c r="A63" s="1266" t="s">
        <v>134</v>
      </c>
      <c r="B63" s="908"/>
      <c r="C63" s="8"/>
      <c r="D63" s="8"/>
      <c r="E63" s="8"/>
      <c r="F63" s="8"/>
      <c r="G63" s="8"/>
      <c r="H63" s="8">
        <v>930000</v>
      </c>
      <c r="I63" s="826" t="s">
        <v>137</v>
      </c>
      <c r="J63" s="828"/>
      <c r="K63" s="343" t="s">
        <v>15</v>
      </c>
      <c r="L63" s="356">
        <v>-27466.3</v>
      </c>
      <c r="M63" s="395">
        <v>-27466.3</v>
      </c>
      <c r="N63" s="395">
        <v>-27466.3</v>
      </c>
      <c r="O63" s="356">
        <v>-27466.3</v>
      </c>
      <c r="P63" s="395">
        <v>-27466.3</v>
      </c>
    </row>
    <row r="64" spans="1:16" ht="16.899999999999999" customHeight="1" x14ac:dyDescent="0.25">
      <c r="A64" s="345"/>
      <c r="B64" s="346"/>
      <c r="C64" s="8"/>
      <c r="D64" s="8"/>
      <c r="E64" s="8"/>
      <c r="F64" s="8"/>
      <c r="G64" s="8"/>
      <c r="H64" s="23"/>
      <c r="I64" s="340"/>
      <c r="J64" s="341"/>
      <c r="K64" s="343"/>
      <c r="L64" s="356"/>
      <c r="M64" s="17"/>
      <c r="N64" s="392"/>
      <c r="O64" s="392"/>
      <c r="P64" s="395"/>
    </row>
    <row r="65" spans="1:16" ht="52.15" customHeight="1" x14ac:dyDescent="0.25">
      <c r="A65" s="1233" t="s">
        <v>506</v>
      </c>
      <c r="B65" s="1234"/>
      <c r="C65" s="13">
        <v>298</v>
      </c>
      <c r="D65" s="13">
        <v>2</v>
      </c>
      <c r="E65" s="397"/>
      <c r="F65" s="200" t="s">
        <v>507</v>
      </c>
      <c r="G65" s="13">
        <v>70024</v>
      </c>
      <c r="H65" s="23"/>
      <c r="I65" s="340"/>
      <c r="J65" s="341"/>
      <c r="K65" s="343"/>
      <c r="L65" s="357">
        <v>618548</v>
      </c>
      <c r="M65" s="74">
        <v>900000</v>
      </c>
      <c r="N65" s="393">
        <v>1300000</v>
      </c>
      <c r="O65" s="393">
        <v>926440</v>
      </c>
      <c r="P65" s="394">
        <v>1132480</v>
      </c>
    </row>
    <row r="66" spans="1:16" ht="66" customHeight="1" x14ac:dyDescent="0.25">
      <c r="A66" s="1288" t="s">
        <v>130</v>
      </c>
      <c r="B66" s="1289"/>
      <c r="C66" s="8"/>
      <c r="D66" s="8"/>
      <c r="E66" s="8">
        <v>2053</v>
      </c>
      <c r="F66" s="23"/>
      <c r="G66" s="8"/>
      <c r="H66" s="23" t="s">
        <v>173</v>
      </c>
      <c r="I66" s="340"/>
      <c r="J66" s="341"/>
      <c r="K66" s="343"/>
      <c r="L66" s="356">
        <v>-9172.7999999999993</v>
      </c>
      <c r="M66" s="17">
        <v>328494.90000000002</v>
      </c>
      <c r="N66" s="392">
        <v>126579.5</v>
      </c>
      <c r="O66" s="392">
        <v>122436</v>
      </c>
      <c r="P66" s="395">
        <v>118472</v>
      </c>
    </row>
    <row r="67" spans="1:16" ht="66" customHeight="1" x14ac:dyDescent="0.25">
      <c r="A67" s="1288" t="s">
        <v>130</v>
      </c>
      <c r="B67" s="1289"/>
      <c r="C67" s="8"/>
      <c r="D67" s="8"/>
      <c r="E67" s="8">
        <v>2055</v>
      </c>
      <c r="F67" s="23"/>
      <c r="G67" s="8"/>
      <c r="H67" s="23" t="s">
        <v>173</v>
      </c>
      <c r="I67" s="473"/>
      <c r="J67" s="474"/>
      <c r="K67" s="475"/>
      <c r="L67" s="478"/>
      <c r="M67" s="17"/>
      <c r="N67" s="392">
        <v>14639.5</v>
      </c>
      <c r="O67" s="392"/>
      <c r="P67" s="395"/>
    </row>
    <row r="68" spans="1:16" ht="66" customHeight="1" x14ac:dyDescent="0.25">
      <c r="A68" s="1296" t="s">
        <v>131</v>
      </c>
      <c r="B68" s="1297"/>
      <c r="C68" s="8"/>
      <c r="D68" s="8"/>
      <c r="E68" s="8">
        <v>2051</v>
      </c>
      <c r="F68" s="8"/>
      <c r="G68" s="8"/>
      <c r="H68" s="23" t="s">
        <v>158</v>
      </c>
      <c r="I68" s="473"/>
      <c r="J68" s="474"/>
      <c r="K68" s="475"/>
      <c r="L68" s="478">
        <v>597875.5</v>
      </c>
      <c r="M68" s="17">
        <v>571505.1</v>
      </c>
      <c r="N68" s="392">
        <v>502402</v>
      </c>
      <c r="O68" s="392">
        <v>344739.8</v>
      </c>
      <c r="P68" s="395">
        <v>330629.59999999998</v>
      </c>
    </row>
    <row r="69" spans="1:16" ht="51.6" customHeight="1" x14ac:dyDescent="0.25">
      <c r="A69" s="1296" t="s">
        <v>131</v>
      </c>
      <c r="B69" s="1297"/>
      <c r="C69" s="8"/>
      <c r="D69" s="8"/>
      <c r="E69" s="8">
        <v>2053</v>
      </c>
      <c r="F69" s="8"/>
      <c r="G69" s="8"/>
      <c r="H69" s="23" t="s">
        <v>158</v>
      </c>
      <c r="I69" s="340"/>
      <c r="J69" s="341"/>
      <c r="K69" s="343"/>
      <c r="L69" s="356"/>
      <c r="M69" s="17"/>
      <c r="N69" s="392">
        <v>656379</v>
      </c>
      <c r="O69" s="392">
        <v>459264.2</v>
      </c>
      <c r="P69" s="395">
        <v>683378.4</v>
      </c>
    </row>
    <row r="70" spans="1:16" ht="26.45" customHeight="1" x14ac:dyDescent="0.25">
      <c r="A70" s="1296" t="s">
        <v>449</v>
      </c>
      <c r="B70" s="1297"/>
      <c r="C70" s="8"/>
      <c r="D70" s="8"/>
      <c r="E70" s="8"/>
      <c r="F70" s="8"/>
      <c r="G70" s="8"/>
      <c r="H70" s="23"/>
      <c r="I70" s="340"/>
      <c r="J70" s="341"/>
      <c r="K70" s="343"/>
      <c r="L70" s="356">
        <v>-27695.7</v>
      </c>
      <c r="M70" s="17"/>
      <c r="N70" s="392"/>
      <c r="O70" s="392"/>
      <c r="P70" s="395"/>
    </row>
    <row r="71" spans="1:16" ht="33" customHeight="1" x14ac:dyDescent="0.25">
      <c r="A71" s="1296" t="s">
        <v>508</v>
      </c>
      <c r="B71" s="1297"/>
      <c r="C71" s="8"/>
      <c r="D71" s="8"/>
      <c r="E71" s="8"/>
      <c r="F71" s="8"/>
      <c r="G71" s="8"/>
      <c r="H71" s="23"/>
      <c r="I71" s="340"/>
      <c r="J71" s="341"/>
      <c r="K71" s="343"/>
      <c r="L71" s="356">
        <v>224020</v>
      </c>
      <c r="M71" s="17"/>
      <c r="N71" s="392"/>
      <c r="O71" s="392"/>
      <c r="P71" s="395"/>
    </row>
    <row r="72" spans="1:16" ht="28.9" customHeight="1" x14ac:dyDescent="0.25">
      <c r="A72" s="910" t="s">
        <v>133</v>
      </c>
      <c r="B72" s="911"/>
      <c r="C72" s="8"/>
      <c r="D72" s="8"/>
      <c r="E72" s="8"/>
      <c r="F72" s="8"/>
      <c r="G72" s="8"/>
      <c r="H72" s="23" t="s">
        <v>161</v>
      </c>
      <c r="I72" s="340"/>
      <c r="J72" s="341"/>
      <c r="K72" s="343"/>
      <c r="L72" s="356">
        <v>260360.1</v>
      </c>
      <c r="M72" s="17">
        <v>426809.1</v>
      </c>
      <c r="N72" s="392">
        <v>426809.1</v>
      </c>
      <c r="O72" s="392">
        <v>426809.1</v>
      </c>
      <c r="P72" s="395">
        <v>426809.1</v>
      </c>
    </row>
    <row r="73" spans="1:16" ht="16.899999999999999" customHeight="1" x14ac:dyDescent="0.25">
      <c r="A73" s="1266" t="s">
        <v>134</v>
      </c>
      <c r="B73" s="908"/>
      <c r="C73" s="8"/>
      <c r="D73" s="8"/>
      <c r="E73" s="8"/>
      <c r="F73" s="8"/>
      <c r="G73" s="8"/>
      <c r="H73" s="23" t="s">
        <v>174</v>
      </c>
      <c r="I73" s="340"/>
      <c r="J73" s="341"/>
      <c r="K73" s="343"/>
      <c r="L73" s="356">
        <v>-426809.1</v>
      </c>
      <c r="M73" s="17">
        <v>-426809.1</v>
      </c>
      <c r="N73" s="392">
        <v>-426809.1</v>
      </c>
      <c r="O73" s="392">
        <v>-426809.1</v>
      </c>
      <c r="P73" s="395">
        <v>-426809.1</v>
      </c>
    </row>
    <row r="74" spans="1:16" x14ac:dyDescent="0.25">
      <c r="A74" s="826"/>
      <c r="B74" s="827"/>
    </row>
    <row r="75" spans="1:16" ht="26.25" customHeight="1" x14ac:dyDescent="0.25">
      <c r="A75" s="886" t="s">
        <v>41</v>
      </c>
      <c r="B75" s="886"/>
      <c r="C75" s="886"/>
      <c r="D75" s="886"/>
      <c r="E75" s="886"/>
      <c r="F75" s="886"/>
      <c r="G75" s="886"/>
      <c r="H75" s="886"/>
      <c r="I75" s="886"/>
      <c r="J75" s="886"/>
      <c r="K75" s="886"/>
      <c r="L75" s="886"/>
      <c r="M75" s="886"/>
      <c r="N75" s="886"/>
      <c r="O75" s="886"/>
      <c r="P75" s="887"/>
    </row>
    <row r="76" spans="1:16" ht="21.6" customHeight="1" x14ac:dyDescent="0.25">
      <c r="A76" s="884"/>
      <c r="B76" s="881"/>
      <c r="C76" s="884"/>
      <c r="D76" s="880"/>
      <c r="E76" s="880"/>
      <c r="F76" s="880"/>
      <c r="G76" s="880"/>
      <c r="H76" s="880"/>
      <c r="I76" s="880"/>
      <c r="J76" s="880"/>
      <c r="K76" s="880"/>
      <c r="L76" s="880"/>
      <c r="M76" s="880"/>
      <c r="N76" s="881"/>
      <c r="O76" s="860" t="s">
        <v>2</v>
      </c>
      <c r="P76" s="860"/>
    </row>
    <row r="77" spans="1:16" ht="20.25" customHeight="1" x14ac:dyDescent="0.25">
      <c r="A77" s="883" t="s">
        <v>42</v>
      </c>
      <c r="B77" s="883"/>
      <c r="C77" s="884" t="s">
        <v>509</v>
      </c>
      <c r="D77" s="880"/>
      <c r="E77" s="880"/>
      <c r="F77" s="880"/>
      <c r="G77" s="880"/>
      <c r="H77" s="880"/>
      <c r="I77" s="880"/>
      <c r="J77" s="880"/>
      <c r="K77" s="880"/>
      <c r="L77" s="880"/>
      <c r="M77" s="880"/>
      <c r="N77" s="881"/>
      <c r="O77" s="885" t="s">
        <v>507</v>
      </c>
      <c r="P77" s="885"/>
    </row>
    <row r="78" spans="1:16" ht="21.6" customHeight="1" x14ac:dyDescent="0.25">
      <c r="A78" s="883" t="s">
        <v>43</v>
      </c>
      <c r="B78" s="883"/>
      <c r="C78" s="884" t="s">
        <v>458</v>
      </c>
      <c r="D78" s="880"/>
      <c r="E78" s="880"/>
      <c r="F78" s="880"/>
      <c r="G78" s="880"/>
      <c r="H78" s="880"/>
      <c r="I78" s="880"/>
      <c r="J78" s="880"/>
      <c r="K78" s="880"/>
      <c r="L78" s="880"/>
      <c r="M78" s="880"/>
      <c r="N78" s="881"/>
      <c r="O78" s="860">
        <v>64</v>
      </c>
      <c r="P78" s="860"/>
    </row>
    <row r="79" spans="1:16" ht="21.6" customHeight="1" x14ac:dyDescent="0.25">
      <c r="A79" s="883" t="s">
        <v>45</v>
      </c>
      <c r="B79" s="883"/>
      <c r="C79" s="884" t="s">
        <v>510</v>
      </c>
      <c r="D79" s="880"/>
      <c r="E79" s="880"/>
      <c r="F79" s="880"/>
      <c r="G79" s="880"/>
      <c r="H79" s="880"/>
      <c r="I79" s="880"/>
      <c r="J79" s="880"/>
      <c r="K79" s="880"/>
      <c r="L79" s="880"/>
      <c r="M79" s="880"/>
      <c r="N79" s="881"/>
      <c r="O79" s="885" t="s">
        <v>141</v>
      </c>
      <c r="P79" s="885"/>
    </row>
    <row r="81" spans="1:16" ht="37.5" customHeight="1" x14ac:dyDescent="0.25">
      <c r="A81" s="840" t="s">
        <v>46</v>
      </c>
      <c r="B81" s="840"/>
      <c r="C81" s="840"/>
      <c r="D81" s="840"/>
      <c r="E81" s="840"/>
      <c r="F81" s="840"/>
      <c r="G81" s="840"/>
      <c r="H81" s="840"/>
      <c r="I81" s="840"/>
      <c r="J81" s="840"/>
      <c r="K81" s="840"/>
      <c r="L81" s="840"/>
      <c r="M81" s="840"/>
      <c r="N81" s="840"/>
      <c r="O81" s="840"/>
      <c r="P81" s="840"/>
    </row>
    <row r="82" spans="1:16" ht="20.25" customHeight="1" x14ac:dyDescent="0.25">
      <c r="A82" s="873" t="s">
        <v>47</v>
      </c>
      <c r="B82" s="874"/>
      <c r="C82" s="875"/>
      <c r="D82" s="788" t="s">
        <v>714</v>
      </c>
      <c r="E82" s="788"/>
      <c r="F82" s="788"/>
      <c r="G82" s="788"/>
      <c r="H82" s="788"/>
      <c r="I82" s="788"/>
      <c r="J82" s="788"/>
      <c r="K82" s="788"/>
      <c r="L82" s="788"/>
      <c r="M82" s="788"/>
      <c r="N82" s="788"/>
      <c r="O82" s="788"/>
      <c r="P82" s="789"/>
    </row>
    <row r="83" spans="1:16" ht="52.5" customHeight="1" x14ac:dyDescent="0.25">
      <c r="A83" s="876" t="s">
        <v>48</v>
      </c>
      <c r="B83" s="877"/>
      <c r="C83" s="878"/>
      <c r="D83" s="879" t="s">
        <v>715</v>
      </c>
      <c r="E83" s="1135"/>
      <c r="F83" s="1135"/>
      <c r="G83" s="1135"/>
      <c r="H83" s="1135"/>
      <c r="I83" s="1135"/>
      <c r="J83" s="1135"/>
      <c r="K83" s="1135"/>
      <c r="L83" s="1135"/>
      <c r="M83" s="1135"/>
      <c r="N83" s="1135"/>
      <c r="O83" s="1135"/>
      <c r="P83" s="1136"/>
    </row>
    <row r="84" spans="1:16" ht="62.45" customHeight="1" x14ac:dyDescent="0.25">
      <c r="A84" s="880" t="s">
        <v>49</v>
      </c>
      <c r="B84" s="880"/>
      <c r="C84" s="881"/>
      <c r="D84" s="787" t="s">
        <v>716</v>
      </c>
      <c r="E84" s="787"/>
      <c r="F84" s="787"/>
      <c r="G84" s="787"/>
      <c r="H84" s="787"/>
      <c r="I84" s="787"/>
      <c r="J84" s="787"/>
      <c r="K84" s="787"/>
      <c r="L84" s="787"/>
      <c r="M84" s="787"/>
      <c r="N84" s="787"/>
      <c r="O84" s="787"/>
      <c r="P84" s="793"/>
    </row>
    <row r="85" spans="1:16" ht="26.25" customHeight="1" x14ac:dyDescent="0.25">
      <c r="A85" s="839" t="s">
        <v>50</v>
      </c>
      <c r="B85" s="839"/>
      <c r="C85" s="839"/>
      <c r="D85" s="839"/>
      <c r="E85" s="839"/>
      <c r="F85" s="839"/>
      <c r="G85" s="839"/>
      <c r="H85" s="839"/>
      <c r="I85" s="839"/>
      <c r="J85" s="839"/>
      <c r="K85" s="839"/>
      <c r="L85" s="839"/>
      <c r="M85" s="839"/>
      <c r="N85" s="839"/>
      <c r="O85" s="839"/>
      <c r="P85" s="839"/>
    </row>
    <row r="86" spans="1:16" ht="24" customHeight="1" x14ac:dyDescent="0.25">
      <c r="A86" s="868" t="s">
        <v>51</v>
      </c>
      <c r="B86" s="841" t="s">
        <v>2</v>
      </c>
      <c r="C86" s="854" t="s">
        <v>7</v>
      </c>
      <c r="D86" s="855"/>
      <c r="E86" s="855"/>
      <c r="F86" s="855"/>
      <c r="G86" s="855"/>
      <c r="H86" s="855"/>
      <c r="I86" s="855"/>
      <c r="J86" s="871" t="s">
        <v>52</v>
      </c>
      <c r="K86" s="14">
        <v>2015</v>
      </c>
      <c r="L86" s="14">
        <v>2016</v>
      </c>
      <c r="M86" s="14">
        <v>2017</v>
      </c>
      <c r="N86" s="334">
        <v>2018</v>
      </c>
      <c r="O86" s="334">
        <v>2019</v>
      </c>
      <c r="P86" s="334">
        <v>2020</v>
      </c>
    </row>
    <row r="87" spans="1:16" ht="55.15" customHeight="1" x14ac:dyDescent="0.25">
      <c r="A87" s="869"/>
      <c r="B87" s="870"/>
      <c r="C87" s="1211"/>
      <c r="D87" s="1212"/>
      <c r="E87" s="1212"/>
      <c r="F87" s="1212"/>
      <c r="G87" s="1212"/>
      <c r="H87" s="1212"/>
      <c r="I87" s="1212"/>
      <c r="J87" s="871"/>
      <c r="K87" s="15" t="s">
        <v>10</v>
      </c>
      <c r="L87" s="15" t="s">
        <v>10</v>
      </c>
      <c r="M87" s="15" t="s">
        <v>11</v>
      </c>
      <c r="N87" s="335" t="s">
        <v>12</v>
      </c>
      <c r="O87" s="335" t="s">
        <v>13</v>
      </c>
      <c r="P87" s="335" t="s">
        <v>13</v>
      </c>
    </row>
    <row r="88" spans="1:16" ht="30.75" customHeight="1" x14ac:dyDescent="0.25">
      <c r="A88" s="866" t="s">
        <v>53</v>
      </c>
      <c r="B88" s="653" t="s">
        <v>142</v>
      </c>
      <c r="C88" s="1058" t="s">
        <v>717</v>
      </c>
      <c r="D88" s="1058"/>
      <c r="E88" s="1058"/>
      <c r="F88" s="1058"/>
      <c r="G88" s="1058"/>
      <c r="H88" s="1058"/>
      <c r="I88" s="1058"/>
      <c r="J88" s="663" t="s">
        <v>112</v>
      </c>
      <c r="K88" s="707" t="s">
        <v>15</v>
      </c>
      <c r="L88" s="707">
        <v>21</v>
      </c>
      <c r="M88" s="707">
        <v>26</v>
      </c>
      <c r="N88" s="659">
        <v>32</v>
      </c>
      <c r="O88" s="659">
        <v>34</v>
      </c>
      <c r="P88" s="659">
        <v>36</v>
      </c>
    </row>
    <row r="89" spans="1:16" ht="28.5" customHeight="1" x14ac:dyDescent="0.25">
      <c r="A89" s="867"/>
      <c r="B89" s="653" t="s">
        <v>177</v>
      </c>
      <c r="C89" s="1058" t="s">
        <v>718</v>
      </c>
      <c r="D89" s="1058"/>
      <c r="E89" s="1058"/>
      <c r="F89" s="1058"/>
      <c r="G89" s="1058"/>
      <c r="H89" s="1058"/>
      <c r="I89" s="1058"/>
      <c r="J89" s="663" t="s">
        <v>112</v>
      </c>
      <c r="K89" s="707" t="s">
        <v>15</v>
      </c>
      <c r="L89" s="707">
        <v>35</v>
      </c>
      <c r="M89" s="707">
        <v>34</v>
      </c>
      <c r="N89" s="659">
        <v>31</v>
      </c>
      <c r="O89" s="659">
        <v>31</v>
      </c>
      <c r="P89" s="659">
        <v>31</v>
      </c>
    </row>
    <row r="90" spans="1:16" ht="28.5" customHeight="1" x14ac:dyDescent="0.25">
      <c r="A90" s="867"/>
      <c r="B90" s="653" t="s">
        <v>179</v>
      </c>
      <c r="C90" s="1411" t="s">
        <v>719</v>
      </c>
      <c r="D90" s="1412"/>
      <c r="E90" s="1412"/>
      <c r="F90" s="1412"/>
      <c r="G90" s="1412"/>
      <c r="H90" s="1412"/>
      <c r="I90" s="1413"/>
      <c r="J90" s="663" t="s">
        <v>112</v>
      </c>
      <c r="K90" s="707" t="s">
        <v>15</v>
      </c>
      <c r="L90" s="707">
        <v>44</v>
      </c>
      <c r="M90" s="707">
        <v>40</v>
      </c>
      <c r="N90" s="659">
        <v>37</v>
      </c>
      <c r="O90" s="659">
        <v>35</v>
      </c>
      <c r="P90" s="659">
        <v>33</v>
      </c>
    </row>
    <row r="91" spans="1:16" ht="30" customHeight="1" x14ac:dyDescent="0.25">
      <c r="A91" s="867"/>
      <c r="B91" s="653" t="s">
        <v>415</v>
      </c>
      <c r="C91" s="1408" t="s">
        <v>720</v>
      </c>
      <c r="D91" s="1409"/>
      <c r="E91" s="1409"/>
      <c r="F91" s="1409"/>
      <c r="G91" s="1409"/>
      <c r="H91" s="1409"/>
      <c r="I91" s="1410"/>
      <c r="J91" s="663" t="s">
        <v>112</v>
      </c>
      <c r="K91" s="707" t="s">
        <v>15</v>
      </c>
      <c r="L91" s="707">
        <v>2445</v>
      </c>
      <c r="M91" s="707">
        <v>2300</v>
      </c>
      <c r="N91" s="659">
        <v>2190</v>
      </c>
      <c r="O91" s="659">
        <v>2100</v>
      </c>
      <c r="P91" s="659">
        <v>2000</v>
      </c>
    </row>
    <row r="92" spans="1:16" ht="25.5" customHeight="1" x14ac:dyDescent="0.25">
      <c r="A92" s="872"/>
      <c r="B92" s="653" t="s">
        <v>407</v>
      </c>
      <c r="C92" s="1408" t="s">
        <v>721</v>
      </c>
      <c r="D92" s="1409"/>
      <c r="E92" s="1409"/>
      <c r="F92" s="1409"/>
      <c r="G92" s="1409"/>
      <c r="H92" s="1409"/>
      <c r="I92" s="1410"/>
      <c r="J92" s="663" t="s">
        <v>112</v>
      </c>
      <c r="K92" s="707" t="s">
        <v>15</v>
      </c>
      <c r="L92" s="707">
        <v>308</v>
      </c>
      <c r="M92" s="707">
        <v>290</v>
      </c>
      <c r="N92" s="659">
        <v>270</v>
      </c>
      <c r="O92" s="659">
        <v>250</v>
      </c>
      <c r="P92" s="659">
        <v>230</v>
      </c>
    </row>
    <row r="93" spans="1:16" ht="19.5" customHeight="1" x14ac:dyDescent="0.25">
      <c r="A93" s="861" t="s">
        <v>54</v>
      </c>
      <c r="B93" s="684" t="s">
        <v>144</v>
      </c>
      <c r="C93" s="1001" t="s">
        <v>722</v>
      </c>
      <c r="D93" s="1002"/>
      <c r="E93" s="1002"/>
      <c r="F93" s="1002"/>
      <c r="G93" s="1002"/>
      <c r="H93" s="1002"/>
      <c r="I93" s="1003"/>
      <c r="J93" s="684" t="s">
        <v>143</v>
      </c>
      <c r="K93" s="683" t="s">
        <v>15</v>
      </c>
      <c r="L93" s="683">
        <v>10</v>
      </c>
      <c r="M93" s="683">
        <v>140</v>
      </c>
      <c r="N93" s="680">
        <v>110</v>
      </c>
      <c r="O93" s="680">
        <v>180</v>
      </c>
      <c r="P93" s="680">
        <v>50</v>
      </c>
    </row>
    <row r="94" spans="1:16" ht="24" customHeight="1" x14ac:dyDescent="0.25">
      <c r="A94" s="861"/>
      <c r="B94" s="684" t="s">
        <v>145</v>
      </c>
      <c r="C94" s="1001" t="s">
        <v>723</v>
      </c>
      <c r="D94" s="1002"/>
      <c r="E94" s="1002"/>
      <c r="F94" s="1002"/>
      <c r="G94" s="1002"/>
      <c r="H94" s="1002"/>
      <c r="I94" s="1003"/>
      <c r="J94" s="684" t="s">
        <v>143</v>
      </c>
      <c r="K94" s="683" t="s">
        <v>15</v>
      </c>
      <c r="L94" s="683">
        <v>123</v>
      </c>
      <c r="M94" s="683">
        <v>140</v>
      </c>
      <c r="N94" s="680">
        <v>250</v>
      </c>
      <c r="O94" s="680">
        <v>300</v>
      </c>
      <c r="P94" s="680">
        <v>350</v>
      </c>
    </row>
    <row r="95" spans="1:16" ht="24" customHeight="1" x14ac:dyDescent="0.25">
      <c r="A95" s="866" t="s">
        <v>59</v>
      </c>
      <c r="B95" s="689" t="s">
        <v>148</v>
      </c>
      <c r="C95" s="989" t="s">
        <v>724</v>
      </c>
      <c r="D95" s="990"/>
      <c r="E95" s="990"/>
      <c r="F95" s="990"/>
      <c r="G95" s="990"/>
      <c r="H95" s="990"/>
      <c r="I95" s="991"/>
      <c r="J95" s="684" t="s">
        <v>725</v>
      </c>
      <c r="K95" s="683" t="s">
        <v>15</v>
      </c>
      <c r="L95" s="709">
        <v>0.28170000000000001</v>
      </c>
      <c r="M95" s="709">
        <v>0.28100000000000003</v>
      </c>
      <c r="N95" s="710">
        <v>0.28010000000000002</v>
      </c>
      <c r="O95" s="710">
        <v>0.27860000000000001</v>
      </c>
      <c r="P95" s="710">
        <v>0.2762</v>
      </c>
    </row>
    <row r="96" spans="1:16" ht="24.75" customHeight="1" x14ac:dyDescent="0.25">
      <c r="A96" s="867" t="s">
        <v>59</v>
      </c>
      <c r="B96" s="689" t="s">
        <v>182</v>
      </c>
      <c r="C96" s="989" t="s">
        <v>726</v>
      </c>
      <c r="D96" s="990"/>
      <c r="E96" s="990"/>
      <c r="F96" s="990"/>
      <c r="G96" s="990"/>
      <c r="H96" s="990"/>
      <c r="I96" s="991"/>
      <c r="J96" s="689" t="s">
        <v>727</v>
      </c>
      <c r="K96" s="683" t="s">
        <v>15</v>
      </c>
      <c r="L96" s="683"/>
      <c r="M96" s="683">
        <v>8.6999999999999993</v>
      </c>
      <c r="N96" s="695">
        <v>9.1</v>
      </c>
      <c r="O96" s="695">
        <v>9.5</v>
      </c>
      <c r="P96" s="695">
        <v>9.9</v>
      </c>
    </row>
    <row r="97" spans="1:16" ht="19.899999999999999" customHeight="1" x14ac:dyDescent="0.25"/>
    <row r="98" spans="1:16" x14ac:dyDescent="0.25">
      <c r="A98" s="851" t="s">
        <v>60</v>
      </c>
      <c r="B98" s="852"/>
      <c r="C98" s="852"/>
      <c r="D98" s="852"/>
      <c r="E98" s="852"/>
      <c r="F98" s="852"/>
      <c r="G98" s="852"/>
      <c r="H98" s="852"/>
      <c r="I98" s="852"/>
      <c r="J98" s="852"/>
      <c r="K98" s="852"/>
      <c r="L98" s="852"/>
      <c r="M98" s="852"/>
      <c r="N98" s="852"/>
      <c r="O98" s="852"/>
      <c r="P98" s="853"/>
    </row>
    <row r="99" spans="1:16" x14ac:dyDescent="0.25">
      <c r="A99" s="854" t="s">
        <v>7</v>
      </c>
      <c r="B99" s="855"/>
      <c r="C99" s="855"/>
      <c r="D99" s="856"/>
      <c r="E99" s="820" t="s">
        <v>2</v>
      </c>
      <c r="F99" s="822"/>
      <c r="G99" s="841">
        <v>2015</v>
      </c>
      <c r="H99" s="841"/>
      <c r="I99" s="343">
        <v>2016</v>
      </c>
      <c r="J99" s="343">
        <v>2017</v>
      </c>
      <c r="K99" s="860">
        <v>2018</v>
      </c>
      <c r="L99" s="860"/>
      <c r="M99" s="860">
        <v>2019</v>
      </c>
      <c r="N99" s="860"/>
      <c r="O99" s="860">
        <v>2020</v>
      </c>
      <c r="P99" s="860"/>
    </row>
    <row r="100" spans="1:16" ht="31.5" x14ac:dyDescent="0.25">
      <c r="A100" s="857"/>
      <c r="B100" s="858"/>
      <c r="C100" s="858"/>
      <c r="D100" s="859"/>
      <c r="E100" s="343" t="s">
        <v>61</v>
      </c>
      <c r="F100" s="348" t="s">
        <v>62</v>
      </c>
      <c r="G100" s="820" t="s">
        <v>10</v>
      </c>
      <c r="H100" s="822"/>
      <c r="I100" s="343" t="s">
        <v>10</v>
      </c>
      <c r="J100" s="343" t="s">
        <v>11</v>
      </c>
      <c r="K100" s="820" t="s">
        <v>12</v>
      </c>
      <c r="L100" s="822"/>
      <c r="M100" s="820" t="s">
        <v>13</v>
      </c>
      <c r="N100" s="822"/>
      <c r="O100" s="820" t="s">
        <v>13</v>
      </c>
      <c r="P100" s="822"/>
    </row>
    <row r="101" spans="1:16" ht="19.149999999999999" customHeight="1" x14ac:dyDescent="0.25">
      <c r="A101" s="851" t="s">
        <v>323</v>
      </c>
      <c r="B101" s="852"/>
      <c r="C101" s="852"/>
      <c r="D101" s="853"/>
      <c r="E101" s="343"/>
      <c r="F101" s="348"/>
      <c r="G101" s="820" t="s">
        <v>15</v>
      </c>
      <c r="H101" s="822"/>
      <c r="I101" s="543">
        <f>I103+I104+I107</f>
        <v>1629695</v>
      </c>
      <c r="J101" s="357">
        <f>J103+J104+J107</f>
        <v>2461000</v>
      </c>
      <c r="K101" s="1323">
        <f>K103+K104+K107</f>
        <v>2656206.7000000002</v>
      </c>
      <c r="L101" s="1324"/>
      <c r="M101" s="1323">
        <f>M103+M104+M107</f>
        <v>2566698.3000000003</v>
      </c>
      <c r="N101" s="1324"/>
      <c r="O101" s="1323">
        <f>O103+O104+O107</f>
        <v>3080134.1</v>
      </c>
      <c r="P101" s="1324"/>
    </row>
    <row r="102" spans="1:16" ht="19.149999999999999" customHeight="1" x14ac:dyDescent="0.25">
      <c r="A102" s="1405" t="s">
        <v>569</v>
      </c>
      <c r="B102" s="1406"/>
      <c r="C102" s="1406"/>
      <c r="D102" s="1407"/>
      <c r="E102" s="42" t="s">
        <v>513</v>
      </c>
      <c r="F102" s="348"/>
      <c r="G102" s="820" t="s">
        <v>15</v>
      </c>
      <c r="H102" s="822"/>
      <c r="I102" s="543">
        <v>999999.3</v>
      </c>
      <c r="J102" s="543">
        <v>1430000</v>
      </c>
      <c r="K102" s="1323">
        <v>1206206.7</v>
      </c>
      <c r="L102" s="1324"/>
      <c r="M102" s="1323">
        <v>1458844.1</v>
      </c>
      <c r="N102" s="1324"/>
      <c r="O102" s="1323">
        <v>1678844.1</v>
      </c>
      <c r="P102" s="1324"/>
    </row>
    <row r="103" spans="1:16" ht="29.45" customHeight="1" x14ac:dyDescent="0.25">
      <c r="A103" s="910" t="s">
        <v>512</v>
      </c>
      <c r="B103" s="924"/>
      <c r="C103" s="924"/>
      <c r="D103" s="911"/>
      <c r="E103" s="343"/>
      <c r="F103" s="348">
        <v>251100</v>
      </c>
      <c r="G103" s="820" t="s">
        <v>15</v>
      </c>
      <c r="H103" s="822"/>
      <c r="I103" s="542">
        <v>999999.3</v>
      </c>
      <c r="J103" s="542">
        <v>1430000</v>
      </c>
      <c r="K103" s="1290">
        <v>1206206.7</v>
      </c>
      <c r="L103" s="1291"/>
      <c r="M103" s="1290">
        <v>1458844.1</v>
      </c>
      <c r="N103" s="1291"/>
      <c r="O103" s="1290">
        <v>1678844.1</v>
      </c>
      <c r="P103" s="1291"/>
    </row>
    <row r="104" spans="1:16" ht="34.9" customHeight="1" x14ac:dyDescent="0.25">
      <c r="A104" s="1398" t="s">
        <v>506</v>
      </c>
      <c r="B104" s="1399"/>
      <c r="C104" s="1399"/>
      <c r="D104" s="1400"/>
      <c r="E104" s="344">
        <v>70024</v>
      </c>
      <c r="F104" s="343"/>
      <c r="G104" s="820" t="s">
        <v>15</v>
      </c>
      <c r="H104" s="822"/>
      <c r="I104" s="402">
        <v>618548</v>
      </c>
      <c r="J104" s="402">
        <v>900000</v>
      </c>
      <c r="K104" s="1401">
        <v>1300000</v>
      </c>
      <c r="L104" s="1401"/>
      <c r="M104" s="1401">
        <v>926440</v>
      </c>
      <c r="N104" s="1401"/>
      <c r="O104" s="1401">
        <v>1132480</v>
      </c>
      <c r="P104" s="1401"/>
    </row>
    <row r="105" spans="1:16" ht="22.9" customHeight="1" x14ac:dyDescent="0.25">
      <c r="A105" s="1280" t="s">
        <v>535</v>
      </c>
      <c r="B105" s="1281"/>
      <c r="C105" s="1281"/>
      <c r="D105" s="1282"/>
      <c r="E105" s="343"/>
      <c r="F105" s="343">
        <v>222990</v>
      </c>
      <c r="G105" s="820" t="s">
        <v>15</v>
      </c>
      <c r="H105" s="822"/>
      <c r="I105" s="356">
        <v>11016.4</v>
      </c>
      <c r="J105" s="356">
        <v>14291.8</v>
      </c>
      <c r="K105" s="1402">
        <v>14000</v>
      </c>
      <c r="L105" s="1402"/>
      <c r="M105" s="1290">
        <v>18528.8</v>
      </c>
      <c r="N105" s="1291"/>
      <c r="O105" s="1290">
        <v>22649.599999999999</v>
      </c>
      <c r="P105" s="1291"/>
    </row>
    <row r="106" spans="1:16" ht="20.45" customHeight="1" x14ac:dyDescent="0.25">
      <c r="A106" s="910" t="s">
        <v>536</v>
      </c>
      <c r="B106" s="924"/>
      <c r="C106" s="924"/>
      <c r="D106" s="911"/>
      <c r="E106" s="475"/>
      <c r="F106" s="475">
        <v>319220</v>
      </c>
      <c r="G106" s="820" t="s">
        <v>15</v>
      </c>
      <c r="H106" s="822"/>
      <c r="I106" s="478">
        <v>607531.6</v>
      </c>
      <c r="J106" s="478">
        <v>885708.2</v>
      </c>
      <c r="K106" s="1290">
        <v>1286000</v>
      </c>
      <c r="L106" s="1291"/>
      <c r="M106" s="1290">
        <v>907911.2</v>
      </c>
      <c r="N106" s="1291"/>
      <c r="O106" s="1290">
        <v>1109830.3999999999</v>
      </c>
      <c r="P106" s="1291"/>
    </row>
    <row r="107" spans="1:16" ht="25.9" customHeight="1" x14ac:dyDescent="0.25">
      <c r="A107" s="1390" t="s">
        <v>504</v>
      </c>
      <c r="B107" s="1391"/>
      <c r="C107" s="1391"/>
      <c r="D107" s="1392"/>
      <c r="E107" s="344">
        <v>70126</v>
      </c>
      <c r="F107" s="343"/>
      <c r="G107" s="820" t="s">
        <v>15</v>
      </c>
      <c r="H107" s="822"/>
      <c r="I107" s="402">
        <v>11147.7</v>
      </c>
      <c r="J107" s="402">
        <v>131000</v>
      </c>
      <c r="K107" s="1403">
        <v>150000</v>
      </c>
      <c r="L107" s="1404"/>
      <c r="M107" s="1403">
        <v>181414.2</v>
      </c>
      <c r="N107" s="1404"/>
      <c r="O107" s="1403">
        <v>268810</v>
      </c>
      <c r="P107" s="1404"/>
    </row>
    <row r="108" spans="1:16" ht="22.9" customHeight="1" x14ac:dyDescent="0.25">
      <c r="A108" s="1280" t="s">
        <v>535</v>
      </c>
      <c r="B108" s="1281"/>
      <c r="C108" s="1281"/>
      <c r="D108" s="1282"/>
      <c r="E108" s="475"/>
      <c r="F108" s="475">
        <v>222990</v>
      </c>
      <c r="G108" s="820" t="s">
        <v>15</v>
      </c>
      <c r="H108" s="822"/>
      <c r="I108" s="356"/>
      <c r="J108" s="356">
        <v>22663</v>
      </c>
      <c r="K108" s="1402">
        <v>25950</v>
      </c>
      <c r="L108" s="1402"/>
      <c r="M108" s="1290">
        <v>31384.7</v>
      </c>
      <c r="N108" s="1291"/>
      <c r="O108" s="1290">
        <v>46504.1</v>
      </c>
      <c r="P108" s="1291"/>
    </row>
    <row r="109" spans="1:16" ht="22.9" customHeight="1" x14ac:dyDescent="0.25">
      <c r="A109" s="910" t="s">
        <v>536</v>
      </c>
      <c r="B109" s="924"/>
      <c r="C109" s="924"/>
      <c r="D109" s="911"/>
      <c r="E109" s="475"/>
      <c r="F109" s="475">
        <v>319220</v>
      </c>
      <c r="G109" s="820" t="s">
        <v>15</v>
      </c>
      <c r="H109" s="822"/>
      <c r="I109" s="356">
        <v>11147.7</v>
      </c>
      <c r="J109" s="356">
        <v>108337</v>
      </c>
      <c r="K109" s="1290">
        <v>124050</v>
      </c>
      <c r="L109" s="1291"/>
      <c r="M109" s="1290">
        <v>150029.5</v>
      </c>
      <c r="N109" s="1291"/>
      <c r="O109" s="1290">
        <v>222305.9</v>
      </c>
      <c r="P109" s="1291"/>
    </row>
    <row r="110" spans="1:16" ht="19.5" customHeight="1" x14ac:dyDescent="0.25">
      <c r="A110" s="1300"/>
      <c r="B110" s="1301"/>
      <c r="C110" s="1301"/>
      <c r="D110" s="1302"/>
      <c r="E110" s="343"/>
      <c r="F110" s="343"/>
      <c r="G110" s="820" t="s">
        <v>15</v>
      </c>
      <c r="H110" s="822"/>
      <c r="I110" s="343"/>
      <c r="J110" s="344"/>
      <c r="K110" s="835"/>
      <c r="L110" s="836"/>
      <c r="M110" s="835"/>
      <c r="N110" s="836"/>
      <c r="O110" s="835"/>
      <c r="P110" s="836"/>
    </row>
    <row r="111" spans="1:16" ht="20.45" customHeight="1" x14ac:dyDescent="0.25"/>
    <row r="112" spans="1:16" ht="22.15" customHeight="1" x14ac:dyDescent="0.25">
      <c r="A112" s="839" t="s">
        <v>63</v>
      </c>
      <c r="B112" s="839"/>
      <c r="C112" s="839"/>
      <c r="D112" s="839"/>
      <c r="E112" s="839"/>
      <c r="F112" s="839"/>
      <c r="G112" s="839"/>
      <c r="H112" s="839"/>
      <c r="I112" s="839"/>
      <c r="J112" s="839"/>
      <c r="K112" s="839"/>
      <c r="L112" s="839"/>
      <c r="M112" s="839"/>
      <c r="N112" s="839"/>
      <c r="O112" s="839"/>
      <c r="P112" s="839"/>
    </row>
    <row r="113" spans="1:16" ht="19.899999999999999" customHeight="1" x14ac:dyDescent="0.25">
      <c r="A113" s="841" t="s">
        <v>7</v>
      </c>
      <c r="B113" s="841"/>
      <c r="C113" s="841"/>
      <c r="D113" s="841"/>
      <c r="E113" s="841" t="s">
        <v>2</v>
      </c>
      <c r="F113" s="841"/>
      <c r="G113" s="841"/>
      <c r="H113" s="841"/>
      <c r="I113" s="843" t="s">
        <v>64</v>
      </c>
      <c r="J113" s="843" t="s">
        <v>65</v>
      </c>
      <c r="K113" s="843" t="s">
        <v>307</v>
      </c>
      <c r="L113" s="347">
        <v>2017</v>
      </c>
      <c r="M113" s="843" t="s">
        <v>308</v>
      </c>
      <c r="N113" s="343">
        <v>2018</v>
      </c>
      <c r="O113" s="343">
        <v>2019</v>
      </c>
      <c r="P113" s="343">
        <v>2020</v>
      </c>
    </row>
    <row r="114" spans="1:16" ht="63" customHeight="1" x14ac:dyDescent="0.25">
      <c r="A114" s="841"/>
      <c r="B114" s="841"/>
      <c r="C114" s="841"/>
      <c r="D114" s="841"/>
      <c r="E114" s="343" t="s">
        <v>66</v>
      </c>
      <c r="F114" s="343" t="s">
        <v>61</v>
      </c>
      <c r="G114" s="353" t="s">
        <v>12</v>
      </c>
      <c r="H114" s="348" t="s">
        <v>62</v>
      </c>
      <c r="I114" s="843"/>
      <c r="J114" s="843"/>
      <c r="K114" s="843"/>
      <c r="L114" s="19" t="s">
        <v>67</v>
      </c>
      <c r="M114" s="843"/>
      <c r="N114" s="20" t="s">
        <v>12</v>
      </c>
      <c r="O114" s="353" t="s">
        <v>13</v>
      </c>
      <c r="P114" s="353" t="s">
        <v>13</v>
      </c>
    </row>
    <row r="115" spans="1:16" x14ac:dyDescent="0.25">
      <c r="A115" s="820">
        <v>1</v>
      </c>
      <c r="B115" s="821"/>
      <c r="C115" s="821"/>
      <c r="D115" s="822"/>
      <c r="E115" s="343">
        <v>2</v>
      </c>
      <c r="F115" s="343">
        <v>3</v>
      </c>
      <c r="G115" s="343">
        <v>4</v>
      </c>
      <c r="H115" s="343">
        <v>5</v>
      </c>
      <c r="I115" s="343">
        <v>6</v>
      </c>
      <c r="J115" s="343">
        <v>7</v>
      </c>
      <c r="K115" s="343">
        <v>8</v>
      </c>
      <c r="L115" s="343">
        <v>9</v>
      </c>
      <c r="M115" s="343" t="s">
        <v>68</v>
      </c>
      <c r="N115" s="343">
        <v>11</v>
      </c>
      <c r="O115" s="343">
        <v>12</v>
      </c>
      <c r="P115" s="343">
        <v>13</v>
      </c>
    </row>
    <row r="116" spans="1:16" ht="33.6" customHeight="1" x14ac:dyDescent="0.25">
      <c r="A116" s="1398" t="s">
        <v>506</v>
      </c>
      <c r="B116" s="1399"/>
      <c r="C116" s="1399"/>
      <c r="D116" s="1400"/>
      <c r="E116" s="13">
        <v>6402</v>
      </c>
      <c r="F116" s="13">
        <v>70024</v>
      </c>
      <c r="G116" s="13">
        <v>11274</v>
      </c>
      <c r="H116" s="13"/>
      <c r="I116" s="76">
        <v>8620000</v>
      </c>
      <c r="J116" s="140">
        <v>2007</v>
      </c>
      <c r="K116" s="70">
        <v>5499358.2000000002</v>
      </c>
      <c r="L116" s="70">
        <v>885708.2</v>
      </c>
      <c r="M116" s="70">
        <v>4613650</v>
      </c>
      <c r="N116" s="543">
        <v>1286000</v>
      </c>
      <c r="O116" s="543">
        <v>907911.2</v>
      </c>
      <c r="P116" s="70">
        <v>1109830.3999999999</v>
      </c>
    </row>
    <row r="117" spans="1:16" ht="22.9" customHeight="1" x14ac:dyDescent="0.25">
      <c r="A117" s="910" t="s">
        <v>536</v>
      </c>
      <c r="B117" s="924"/>
      <c r="C117" s="924"/>
      <c r="D117" s="911"/>
      <c r="E117" s="8"/>
      <c r="F117" s="8"/>
      <c r="G117" s="8"/>
      <c r="H117" s="8">
        <v>319220</v>
      </c>
      <c r="I117" s="89">
        <v>8620000</v>
      </c>
      <c r="J117" s="569"/>
      <c r="K117" s="73">
        <v>5499358.2000000002</v>
      </c>
      <c r="L117" s="73">
        <v>885708.2</v>
      </c>
      <c r="M117" s="73">
        <v>4613650</v>
      </c>
      <c r="N117" s="542">
        <v>1286000</v>
      </c>
      <c r="O117" s="542">
        <v>907911.2</v>
      </c>
      <c r="P117" s="73">
        <v>1109830.3999999999</v>
      </c>
    </row>
    <row r="118" spans="1:16" ht="22.9" customHeight="1" x14ac:dyDescent="0.25">
      <c r="A118" s="1390" t="s">
        <v>504</v>
      </c>
      <c r="B118" s="1391"/>
      <c r="C118" s="1391"/>
      <c r="D118" s="1392"/>
      <c r="E118" s="13">
        <v>6402</v>
      </c>
      <c r="F118" s="13">
        <v>70126</v>
      </c>
      <c r="G118" s="8">
        <v>11262</v>
      </c>
      <c r="H118" s="8"/>
      <c r="I118" s="70">
        <v>1600000</v>
      </c>
      <c r="J118" s="201">
        <v>2016</v>
      </c>
      <c r="K118" s="70">
        <v>1588852.2</v>
      </c>
      <c r="L118" s="70">
        <v>108337</v>
      </c>
      <c r="M118" s="70">
        <v>1480515.2</v>
      </c>
      <c r="N118" s="70">
        <v>124050</v>
      </c>
      <c r="O118" s="70">
        <v>150029.5</v>
      </c>
      <c r="P118" s="70">
        <v>222305.9</v>
      </c>
    </row>
    <row r="119" spans="1:16" ht="22.9" customHeight="1" x14ac:dyDescent="0.25">
      <c r="A119" s="910" t="s">
        <v>536</v>
      </c>
      <c r="B119" s="924"/>
      <c r="C119" s="924"/>
      <c r="D119" s="911"/>
      <c r="E119" s="13"/>
      <c r="F119" s="13"/>
      <c r="G119" s="13"/>
      <c r="H119" s="8">
        <v>319220</v>
      </c>
      <c r="I119" s="73">
        <v>1600000</v>
      </c>
      <c r="J119" s="23"/>
      <c r="K119" s="73">
        <v>1588852.2</v>
      </c>
      <c r="L119" s="73">
        <v>108337</v>
      </c>
      <c r="M119" s="73">
        <v>1480515.2</v>
      </c>
      <c r="N119" s="73">
        <v>124050</v>
      </c>
      <c r="O119" s="73">
        <v>150029.5</v>
      </c>
      <c r="P119" s="73">
        <v>222305.9</v>
      </c>
    </row>
    <row r="120" spans="1:16" ht="23.45" customHeight="1" x14ac:dyDescent="0.25"/>
    <row r="121" spans="1:16" s="21" customFormat="1" ht="24.6" customHeight="1" x14ac:dyDescent="0.25">
      <c r="A121" s="829" t="s">
        <v>69</v>
      </c>
      <c r="B121" s="830"/>
      <c r="C121" s="830"/>
      <c r="D121" s="830"/>
      <c r="E121" s="830"/>
      <c r="F121" s="830"/>
      <c r="G121" s="830"/>
      <c r="H121" s="830"/>
      <c r="I121" s="830"/>
      <c r="J121" s="830"/>
      <c r="K121" s="830"/>
      <c r="L121" s="830"/>
      <c r="M121" s="830"/>
      <c r="N121" s="830"/>
      <c r="O121" s="830"/>
      <c r="P121" s="831"/>
    </row>
    <row r="122" spans="1:16" s="21" customFormat="1" ht="24.6" customHeight="1" x14ac:dyDescent="0.25">
      <c r="A122" s="813" t="s">
        <v>70</v>
      </c>
      <c r="B122" s="814"/>
      <c r="C122" s="814"/>
      <c r="D122" s="814"/>
      <c r="E122" s="814"/>
      <c r="F122" s="814"/>
      <c r="G122" s="814"/>
      <c r="H122" s="814"/>
      <c r="I122" s="814"/>
      <c r="J122" s="814"/>
      <c r="K122" s="814"/>
      <c r="L122" s="814"/>
      <c r="M122" s="814"/>
      <c r="N122" s="814"/>
      <c r="O122" s="814"/>
      <c r="P122" s="815"/>
    </row>
    <row r="123" spans="1:16" s="21" customFormat="1" ht="24.6" customHeight="1" x14ac:dyDescent="0.25">
      <c r="A123" s="813" t="s">
        <v>71</v>
      </c>
      <c r="B123" s="814"/>
      <c r="C123" s="814"/>
      <c r="D123" s="814"/>
      <c r="E123" s="814"/>
      <c r="F123" s="814"/>
      <c r="G123" s="814"/>
      <c r="H123" s="814"/>
      <c r="I123" s="814"/>
      <c r="J123" s="814"/>
      <c r="K123" s="814"/>
      <c r="L123" s="814"/>
      <c r="M123" s="814"/>
      <c r="N123" s="814"/>
      <c r="O123" s="814"/>
      <c r="P123" s="815"/>
    </row>
    <row r="124" spans="1:16" s="21" customFormat="1" ht="24.6" customHeight="1" x14ac:dyDescent="0.25">
      <c r="A124" s="816" t="s">
        <v>72</v>
      </c>
      <c r="B124" s="817"/>
      <c r="C124" s="817"/>
      <c r="D124" s="817"/>
      <c r="E124" s="817"/>
      <c r="F124" s="817"/>
      <c r="G124" s="817"/>
      <c r="H124" s="817"/>
      <c r="I124" s="817"/>
      <c r="J124" s="817"/>
      <c r="K124" s="817"/>
      <c r="L124" s="817"/>
      <c r="M124" s="817"/>
      <c r="N124" s="817"/>
      <c r="O124" s="817"/>
      <c r="P124" s="818"/>
    </row>
    <row r="126" spans="1:16" ht="37.5" customHeight="1" x14ac:dyDescent="0.25">
      <c r="A126" s="819" t="s">
        <v>73</v>
      </c>
      <c r="B126" s="819"/>
      <c r="C126" s="819"/>
      <c r="D126" s="819"/>
      <c r="E126" s="819"/>
      <c r="F126" s="819"/>
      <c r="G126" s="819"/>
      <c r="H126" s="819"/>
      <c r="I126" s="819"/>
      <c r="J126" s="819"/>
      <c r="K126" s="819"/>
      <c r="L126" s="819"/>
      <c r="M126" s="819"/>
      <c r="N126" s="819"/>
      <c r="O126" s="819"/>
      <c r="P126" s="819"/>
    </row>
    <row r="127" spans="1:16" ht="38.25" hidden="1" customHeight="1" x14ac:dyDescent="0.25">
      <c r="A127" s="339"/>
      <c r="C127" s="339"/>
      <c r="D127" s="339"/>
      <c r="E127" s="339"/>
      <c r="F127" s="339"/>
      <c r="G127" s="339"/>
      <c r="H127" s="339"/>
      <c r="I127" s="339"/>
      <c r="J127" s="339"/>
      <c r="K127" s="339"/>
      <c r="L127" s="339"/>
      <c r="M127" s="339"/>
      <c r="N127" s="339"/>
      <c r="O127" s="339"/>
      <c r="P127" s="339"/>
    </row>
    <row r="128" spans="1:16" ht="48.75" hidden="1" customHeight="1" x14ac:dyDescent="0.25"/>
  </sheetData>
  <mergeCells count="297">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O17:P17"/>
    <mergeCell ref="A18:D18"/>
    <mergeCell ref="G18:H18"/>
    <mergeCell ref="K18:L18"/>
    <mergeCell ref="M18:N18"/>
    <mergeCell ref="O18:P18"/>
    <mergeCell ref="A15:D15"/>
    <mergeCell ref="G15:H15"/>
    <mergeCell ref="K15:L15"/>
    <mergeCell ref="M15:N15"/>
    <mergeCell ref="A17:D17"/>
    <mergeCell ref="G17:H17"/>
    <mergeCell ref="K17:L17"/>
    <mergeCell ref="M17:N17"/>
    <mergeCell ref="O15:P15"/>
    <mergeCell ref="A16:D16"/>
    <mergeCell ref="G16:H16"/>
    <mergeCell ref="K16:L16"/>
    <mergeCell ref="M16:N16"/>
    <mergeCell ref="O16:P16"/>
    <mergeCell ref="A20:B21"/>
    <mergeCell ref="C20:F20"/>
    <mergeCell ref="G20:H20"/>
    <mergeCell ref="K20:L20"/>
    <mergeCell ref="M20:N20"/>
    <mergeCell ref="O20:P20"/>
    <mergeCell ref="G21:H21"/>
    <mergeCell ref="K21:L21"/>
    <mergeCell ref="M21:N21"/>
    <mergeCell ref="O21:P21"/>
    <mergeCell ref="A22:B22"/>
    <mergeCell ref="G22:H22"/>
    <mergeCell ref="K22:L22"/>
    <mergeCell ref="M22:N22"/>
    <mergeCell ref="O22:P22"/>
    <mergeCell ref="A23:B23"/>
    <mergeCell ref="G23:H23"/>
    <mergeCell ref="K23:L23"/>
    <mergeCell ref="M23:N23"/>
    <mergeCell ref="O23:P23"/>
    <mergeCell ref="A24:B24"/>
    <mergeCell ref="G24:H24"/>
    <mergeCell ref="K24:L24"/>
    <mergeCell ref="M24:N24"/>
    <mergeCell ref="O24:P24"/>
    <mergeCell ref="A25:B25"/>
    <mergeCell ref="G25:H25"/>
    <mergeCell ref="K25:L25"/>
    <mergeCell ref="M25:N25"/>
    <mergeCell ref="O25:P25"/>
    <mergeCell ref="A26:B26"/>
    <mergeCell ref="M26:N26"/>
    <mergeCell ref="O26:P26"/>
    <mergeCell ref="A27:B27"/>
    <mergeCell ref="G27:H27"/>
    <mergeCell ref="K27:L27"/>
    <mergeCell ref="M27:N27"/>
    <mergeCell ref="O27:P27"/>
    <mergeCell ref="G26:H26"/>
    <mergeCell ref="K26:L26"/>
    <mergeCell ref="A28:B28"/>
    <mergeCell ref="G28:H28"/>
    <mergeCell ref="K28:L28"/>
    <mergeCell ref="M28:N28"/>
    <mergeCell ref="O28:P28"/>
    <mergeCell ref="A29:B29"/>
    <mergeCell ref="G29:H29"/>
    <mergeCell ref="K29:L29"/>
    <mergeCell ref="M29:N29"/>
    <mergeCell ref="O29:P29"/>
    <mergeCell ref="A30:B30"/>
    <mergeCell ref="G30:H30"/>
    <mergeCell ref="K30:L30"/>
    <mergeCell ref="M30:N30"/>
    <mergeCell ref="O30:P30"/>
    <mergeCell ref="A31:B31"/>
    <mergeCell ref="G31:H31"/>
    <mergeCell ref="K31:L31"/>
    <mergeCell ref="M31:N31"/>
    <mergeCell ref="O31:P31"/>
    <mergeCell ref="A35:P35"/>
    <mergeCell ref="A36:C37"/>
    <mergeCell ref="D36:F36"/>
    <mergeCell ref="G36:J36"/>
    <mergeCell ref="K36:M36"/>
    <mergeCell ref="N36:P36"/>
    <mergeCell ref="E37:F37"/>
    <mergeCell ref="G37:H37"/>
    <mergeCell ref="A32:B32"/>
    <mergeCell ref="G32:H32"/>
    <mergeCell ref="K32:L32"/>
    <mergeCell ref="M32:N32"/>
    <mergeCell ref="O32:P32"/>
    <mergeCell ref="A33:B33"/>
    <mergeCell ref="G33:H33"/>
    <mergeCell ref="K33:L33"/>
    <mergeCell ref="M33:N33"/>
    <mergeCell ref="O33:P33"/>
    <mergeCell ref="A40:C40"/>
    <mergeCell ref="E40:F40"/>
    <mergeCell ref="G40:H40"/>
    <mergeCell ref="A41:C41"/>
    <mergeCell ref="E41:F41"/>
    <mergeCell ref="G41:H41"/>
    <mergeCell ref="A38:C38"/>
    <mergeCell ref="E38:F38"/>
    <mergeCell ref="G38:H38"/>
    <mergeCell ref="A39:C39"/>
    <mergeCell ref="E39:F39"/>
    <mergeCell ref="G39:H39"/>
    <mergeCell ref="A44:C44"/>
    <mergeCell ref="E44:F44"/>
    <mergeCell ref="G44:H44"/>
    <mergeCell ref="A45:C45"/>
    <mergeCell ref="E45:F45"/>
    <mergeCell ref="G45:H45"/>
    <mergeCell ref="A42:C42"/>
    <mergeCell ref="E42:F42"/>
    <mergeCell ref="G42:H42"/>
    <mergeCell ref="A43:C43"/>
    <mergeCell ref="E43:F43"/>
    <mergeCell ref="G43:H43"/>
    <mergeCell ref="A51:B51"/>
    <mergeCell ref="I51:J51"/>
    <mergeCell ref="A52:B52"/>
    <mergeCell ref="A53:B53"/>
    <mergeCell ref="A55:B55"/>
    <mergeCell ref="A54:B54"/>
    <mergeCell ref="A46:C46"/>
    <mergeCell ref="E46:F46"/>
    <mergeCell ref="G46:H46"/>
    <mergeCell ref="A48:P48"/>
    <mergeCell ref="A49:B50"/>
    <mergeCell ref="C49:H49"/>
    <mergeCell ref="I49:J50"/>
    <mergeCell ref="A61:B61"/>
    <mergeCell ref="A62:B62"/>
    <mergeCell ref="I62:J62"/>
    <mergeCell ref="A63:B63"/>
    <mergeCell ref="I63:J63"/>
    <mergeCell ref="A65:B65"/>
    <mergeCell ref="A56:B56"/>
    <mergeCell ref="A57:B57"/>
    <mergeCell ref="A58:B58"/>
    <mergeCell ref="A59:B59"/>
    <mergeCell ref="I59:J59"/>
    <mergeCell ref="A60:B60"/>
    <mergeCell ref="I60:J60"/>
    <mergeCell ref="A66:B66"/>
    <mergeCell ref="A69:B69"/>
    <mergeCell ref="A70:B70"/>
    <mergeCell ref="A74:B74"/>
    <mergeCell ref="A75:P75"/>
    <mergeCell ref="A76:B76"/>
    <mergeCell ref="C76:N76"/>
    <mergeCell ref="O76:P76"/>
    <mergeCell ref="A71:B71"/>
    <mergeCell ref="A72:B72"/>
    <mergeCell ref="A73:B73"/>
    <mergeCell ref="A79:B79"/>
    <mergeCell ref="C79:N79"/>
    <mergeCell ref="O79:P79"/>
    <mergeCell ref="A81:P81"/>
    <mergeCell ref="A82:C82"/>
    <mergeCell ref="D82:P82"/>
    <mergeCell ref="A77:B77"/>
    <mergeCell ref="C77:N77"/>
    <mergeCell ref="O77:P77"/>
    <mergeCell ref="A78:B78"/>
    <mergeCell ref="C78:N78"/>
    <mergeCell ref="O78:P78"/>
    <mergeCell ref="C92:I92"/>
    <mergeCell ref="A93:A94"/>
    <mergeCell ref="C93:I93"/>
    <mergeCell ref="C94:I94"/>
    <mergeCell ref="A83:C83"/>
    <mergeCell ref="D83:P83"/>
    <mergeCell ref="A84:C84"/>
    <mergeCell ref="D84:P84"/>
    <mergeCell ref="A85:P85"/>
    <mergeCell ref="A86:A87"/>
    <mergeCell ref="B86:B87"/>
    <mergeCell ref="C86:I87"/>
    <mergeCell ref="J86:J87"/>
    <mergeCell ref="C88:I88"/>
    <mergeCell ref="C89:I89"/>
    <mergeCell ref="C90:I90"/>
    <mergeCell ref="C91:I91"/>
    <mergeCell ref="A88:A92"/>
    <mergeCell ref="C96:I96"/>
    <mergeCell ref="A98:P98"/>
    <mergeCell ref="A99:D100"/>
    <mergeCell ref="E99:F99"/>
    <mergeCell ref="G99:H99"/>
    <mergeCell ref="K99:L99"/>
    <mergeCell ref="M99:N99"/>
    <mergeCell ref="O99:P99"/>
    <mergeCell ref="G100:H100"/>
    <mergeCell ref="K100:L100"/>
    <mergeCell ref="A95:A96"/>
    <mergeCell ref="C95:I95"/>
    <mergeCell ref="M107:N107"/>
    <mergeCell ref="O107:P107"/>
    <mergeCell ref="G102:H102"/>
    <mergeCell ref="G103:H103"/>
    <mergeCell ref="G107:H107"/>
    <mergeCell ref="A102:D102"/>
    <mergeCell ref="K103:L103"/>
    <mergeCell ref="M103:N103"/>
    <mergeCell ref="O103:P103"/>
    <mergeCell ref="A107:D107"/>
    <mergeCell ref="K102:L102"/>
    <mergeCell ref="M102:N102"/>
    <mergeCell ref="O102:P102"/>
    <mergeCell ref="A115:D115"/>
    <mergeCell ref="A116:D116"/>
    <mergeCell ref="A117:D117"/>
    <mergeCell ref="A112:P112"/>
    <mergeCell ref="A113:D114"/>
    <mergeCell ref="E113:H113"/>
    <mergeCell ref="I113:I114"/>
    <mergeCell ref="J113:J114"/>
    <mergeCell ref="K113:K114"/>
    <mergeCell ref="M113:M114"/>
    <mergeCell ref="A110:D110"/>
    <mergeCell ref="G110:H110"/>
    <mergeCell ref="A108:D108"/>
    <mergeCell ref="M108:N108"/>
    <mergeCell ref="O108:P108"/>
    <mergeCell ref="M100:N100"/>
    <mergeCell ref="O100:P100"/>
    <mergeCell ref="A106:D106"/>
    <mergeCell ref="G106:H106"/>
    <mergeCell ref="K106:L106"/>
    <mergeCell ref="M106:N106"/>
    <mergeCell ref="O106:P106"/>
    <mergeCell ref="A109:D109"/>
    <mergeCell ref="K108:L108"/>
    <mergeCell ref="M105:N105"/>
    <mergeCell ref="O105:P105"/>
    <mergeCell ref="G109:H109"/>
    <mergeCell ref="A101:D101"/>
    <mergeCell ref="G101:H101"/>
    <mergeCell ref="K101:L101"/>
    <mergeCell ref="M101:N101"/>
    <mergeCell ref="O101:P101"/>
    <mergeCell ref="A103:D103"/>
    <mergeCell ref="K107:L107"/>
    <mergeCell ref="A124:P124"/>
    <mergeCell ref="A126:P126"/>
    <mergeCell ref="A119:D119"/>
    <mergeCell ref="A121:P121"/>
    <mergeCell ref="K109:L109"/>
    <mergeCell ref="M109:N109"/>
    <mergeCell ref="O109:P109"/>
    <mergeCell ref="A118:D118"/>
    <mergeCell ref="A67:B67"/>
    <mergeCell ref="A68:B68"/>
    <mergeCell ref="A122:P122"/>
    <mergeCell ref="A123:P123"/>
    <mergeCell ref="K110:L110"/>
    <mergeCell ref="M110:N110"/>
    <mergeCell ref="O110:P110"/>
    <mergeCell ref="G108:H108"/>
    <mergeCell ref="A104:D104"/>
    <mergeCell ref="G104:H104"/>
    <mergeCell ref="K104:L104"/>
    <mergeCell ref="M104:N104"/>
    <mergeCell ref="O104:P104"/>
    <mergeCell ref="A105:D105"/>
    <mergeCell ref="G105:H105"/>
    <mergeCell ref="K105:L105"/>
  </mergeCells>
  <pageMargins left="0.39370078740157483" right="0.16" top="0.41" bottom="0.33" header="0.31496062992125984" footer="0.31496062992125984"/>
  <pageSetup paperSize="9" scale="80" orientation="landscape" r:id="rId1"/>
  <rowBreaks count="2" manualBreakCount="2">
    <brk id="47" max="15" man="1"/>
    <brk id="111" max="15"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51"/>
  <sheetViews>
    <sheetView tabSelected="1" topLeftCell="A79" zoomScaleNormal="100" workbookViewId="0">
      <selection activeCell="J81" sqref="J81"/>
    </sheetView>
  </sheetViews>
  <sheetFormatPr defaultRowHeight="15" x14ac:dyDescent="0.25"/>
  <cols>
    <col min="2" max="2" width="9.7109375" customWidth="1"/>
    <col min="3" max="3" width="9" bestFit="1" customWidth="1"/>
    <col min="4" max="4" width="14.7109375" customWidth="1"/>
    <col min="5" max="9" width="9" bestFit="1" customWidth="1"/>
    <col min="10" max="10" width="11.28515625" customWidth="1"/>
    <col min="11" max="12" width="9" bestFit="1" customWidth="1"/>
    <col min="13" max="13" width="9.42578125" bestFit="1" customWidth="1"/>
    <col min="14" max="15" width="9" bestFit="1" customWidth="1"/>
    <col min="16" max="16" width="9.42578125" bestFit="1" customWidth="1"/>
  </cols>
  <sheetData>
    <row r="1" spans="1:16" ht="15.75" x14ac:dyDescent="0.25">
      <c r="A1" s="82"/>
      <c r="B1" s="82"/>
      <c r="C1" s="82"/>
      <c r="D1" s="82"/>
      <c r="E1" s="82"/>
      <c r="F1" s="82"/>
      <c r="G1" s="82"/>
      <c r="H1" s="82"/>
      <c r="I1" s="82"/>
      <c r="J1" s="82"/>
      <c r="K1" s="82"/>
      <c r="L1" s="82"/>
      <c r="M1" s="82"/>
      <c r="N1" s="810" t="s">
        <v>0</v>
      </c>
      <c r="O1" s="810"/>
      <c r="P1" s="810"/>
    </row>
    <row r="2" spans="1:16" ht="15.75" x14ac:dyDescent="0.25">
      <c r="A2" s="82"/>
      <c r="B2" s="82"/>
      <c r="C2" s="82"/>
      <c r="D2" s="82"/>
      <c r="E2" s="82"/>
      <c r="F2" s="82"/>
      <c r="G2" s="82"/>
      <c r="H2" s="82"/>
      <c r="I2" s="82"/>
      <c r="J2" s="82"/>
      <c r="K2" s="82"/>
      <c r="L2" s="82"/>
      <c r="M2" s="82"/>
      <c r="N2" s="321"/>
      <c r="O2" s="321"/>
      <c r="P2" s="321"/>
    </row>
    <row r="3" spans="1:16" ht="15.75" x14ac:dyDescent="0.25">
      <c r="A3" s="82"/>
      <c r="B3" s="82"/>
      <c r="C3" s="82"/>
      <c r="D3" s="82"/>
      <c r="E3" s="82"/>
      <c r="F3" s="82"/>
      <c r="G3" s="82"/>
      <c r="H3" s="82"/>
      <c r="I3" s="82"/>
      <c r="J3" s="82"/>
      <c r="K3" s="82"/>
      <c r="L3" s="82"/>
      <c r="M3" s="82"/>
      <c r="N3" s="321"/>
      <c r="O3" s="321"/>
      <c r="P3" s="321"/>
    </row>
    <row r="4" spans="1:16" ht="15.75" x14ac:dyDescent="0.25">
      <c r="A4" s="82"/>
      <c r="B4" s="82"/>
      <c r="C4" s="82"/>
      <c r="D4" s="82"/>
      <c r="E4" s="82"/>
      <c r="F4" s="82"/>
      <c r="G4" s="82"/>
      <c r="H4" s="82"/>
      <c r="I4" s="82"/>
      <c r="J4" s="82"/>
      <c r="K4" s="82"/>
      <c r="L4" s="82"/>
      <c r="M4" s="82"/>
      <c r="N4" s="321"/>
      <c r="O4" s="321"/>
      <c r="P4" s="321"/>
    </row>
    <row r="5" spans="1:16" ht="15.75" x14ac:dyDescent="0.25">
      <c r="A5" s="82"/>
      <c r="B5" s="82"/>
      <c r="C5" s="82"/>
      <c r="D5" s="82"/>
      <c r="E5" s="1426" t="s">
        <v>1</v>
      </c>
      <c r="F5" s="1426"/>
      <c r="G5" s="1426"/>
      <c r="H5" s="1426"/>
      <c r="I5" s="1426"/>
      <c r="J5" s="1426"/>
      <c r="K5" s="82"/>
      <c r="L5" s="82"/>
      <c r="M5" s="82"/>
      <c r="N5" s="82"/>
      <c r="O5" s="82"/>
      <c r="P5" s="82"/>
    </row>
    <row r="6" spans="1:16" ht="15.75" x14ac:dyDescent="0.25">
      <c r="A6" s="82"/>
      <c r="B6" s="82"/>
      <c r="C6" s="82"/>
      <c r="D6" s="1426" t="s">
        <v>430</v>
      </c>
      <c r="E6" s="1426"/>
      <c r="F6" s="1426"/>
      <c r="G6" s="1426"/>
      <c r="H6" s="1426"/>
      <c r="I6" s="1426"/>
      <c r="J6" s="1426"/>
      <c r="K6" s="1426"/>
      <c r="L6" s="1426"/>
      <c r="M6" s="82"/>
      <c r="N6" s="82"/>
      <c r="O6" s="82"/>
      <c r="P6" s="82"/>
    </row>
    <row r="7" spans="1:16" ht="15.75" x14ac:dyDescent="0.25">
      <c r="A7" s="82"/>
      <c r="B7" s="82"/>
      <c r="C7" s="82"/>
      <c r="D7" s="358"/>
      <c r="E7" s="358"/>
      <c r="F7" s="358"/>
      <c r="G7" s="358"/>
      <c r="H7" s="358"/>
      <c r="I7" s="358"/>
      <c r="J7" s="358"/>
      <c r="K7" s="358"/>
      <c r="L7" s="358"/>
      <c r="M7" s="82"/>
      <c r="N7" s="82"/>
      <c r="O7" s="82"/>
      <c r="P7" s="82"/>
    </row>
    <row r="8" spans="1:16" ht="15.75" x14ac:dyDescent="0.25">
      <c r="A8" s="82"/>
      <c r="B8" s="82"/>
      <c r="C8" s="82"/>
      <c r="D8" s="82"/>
      <c r="E8" s="82"/>
      <c r="F8" s="82"/>
      <c r="G8" s="82"/>
      <c r="H8" s="82"/>
      <c r="I8" s="82"/>
      <c r="J8" s="82"/>
      <c r="K8" s="82"/>
      <c r="L8" s="82"/>
      <c r="M8" s="82"/>
      <c r="N8" s="82"/>
      <c r="O8" s="82"/>
      <c r="P8" s="321" t="s">
        <v>2</v>
      </c>
    </row>
    <row r="9" spans="1:16" ht="15.75" x14ac:dyDescent="0.25">
      <c r="A9" s="794" t="s">
        <v>3</v>
      </c>
      <c r="B9" s="794"/>
      <c r="C9" s="794"/>
      <c r="D9" s="735" t="s">
        <v>346</v>
      </c>
      <c r="E9" s="735"/>
      <c r="F9" s="735"/>
      <c r="G9" s="735"/>
      <c r="H9" s="735"/>
      <c r="I9" s="735"/>
      <c r="J9" s="735"/>
      <c r="K9" s="735"/>
      <c r="L9" s="735"/>
      <c r="M9" s="735"/>
      <c r="N9" s="735"/>
      <c r="O9" s="735"/>
      <c r="P9" s="322">
        <v>1</v>
      </c>
    </row>
    <row r="10" spans="1:16" ht="15.75" x14ac:dyDescent="0.25">
      <c r="A10" s="794" t="s">
        <v>4</v>
      </c>
      <c r="B10" s="794"/>
      <c r="C10" s="794"/>
      <c r="D10" s="758" t="s">
        <v>571</v>
      </c>
      <c r="E10" s="759"/>
      <c r="F10" s="759"/>
      <c r="G10" s="759"/>
      <c r="H10" s="759"/>
      <c r="I10" s="759"/>
      <c r="J10" s="759"/>
      <c r="K10" s="759"/>
      <c r="L10" s="759"/>
      <c r="M10" s="759"/>
      <c r="N10" s="759"/>
      <c r="O10" s="760"/>
      <c r="P10" s="177" t="s">
        <v>431</v>
      </c>
    </row>
    <row r="11" spans="1:16" ht="15.75" x14ac:dyDescent="0.25">
      <c r="A11" s="794" t="s">
        <v>5</v>
      </c>
      <c r="B11" s="794"/>
      <c r="C11" s="794"/>
      <c r="D11" s="750"/>
      <c r="E11" s="750"/>
      <c r="F11" s="750"/>
      <c r="G11" s="750"/>
      <c r="H11" s="750"/>
      <c r="I11" s="750"/>
      <c r="J11" s="750"/>
      <c r="K11" s="750"/>
      <c r="L11" s="750"/>
      <c r="M11" s="750"/>
      <c r="N11" s="750"/>
      <c r="O11" s="750"/>
      <c r="P11" s="177"/>
    </row>
    <row r="12" spans="1:16" ht="15.75" x14ac:dyDescent="0.25">
      <c r="A12" s="331"/>
      <c r="B12" s="331"/>
      <c r="C12" s="331"/>
      <c r="D12" s="330"/>
      <c r="E12" s="330"/>
      <c r="F12" s="330"/>
      <c r="G12" s="330"/>
      <c r="H12" s="330"/>
      <c r="I12" s="330"/>
      <c r="J12" s="330"/>
      <c r="K12" s="330"/>
      <c r="L12" s="330"/>
      <c r="M12" s="330"/>
      <c r="N12" s="330"/>
      <c r="O12" s="330"/>
      <c r="P12" s="330"/>
    </row>
    <row r="13" spans="1:16" ht="15.75" x14ac:dyDescent="0.25">
      <c r="A13" s="82"/>
      <c r="B13" s="82"/>
      <c r="C13" s="82"/>
      <c r="D13" s="82"/>
      <c r="E13" s="82"/>
      <c r="F13" s="82"/>
      <c r="G13" s="82"/>
      <c r="H13" s="82"/>
      <c r="I13" s="82"/>
      <c r="J13" s="82"/>
      <c r="K13" s="82"/>
      <c r="L13" s="82"/>
      <c r="M13" s="82"/>
      <c r="N13" s="82"/>
      <c r="O13" s="82"/>
      <c r="P13" s="82"/>
    </row>
    <row r="14" spans="1:16" ht="15.75" x14ac:dyDescent="0.25">
      <c r="A14" s="795" t="s">
        <v>192</v>
      </c>
      <c r="B14" s="796"/>
      <c r="C14" s="796"/>
      <c r="D14" s="796"/>
      <c r="E14" s="796"/>
      <c r="F14" s="796"/>
      <c r="G14" s="796"/>
      <c r="H14" s="796"/>
      <c r="I14" s="796"/>
      <c r="J14" s="796"/>
      <c r="K14" s="796"/>
      <c r="L14" s="796"/>
      <c r="M14" s="796"/>
      <c r="N14" s="796"/>
      <c r="O14" s="796"/>
      <c r="P14" s="797"/>
    </row>
    <row r="15" spans="1:16" ht="15.75" x14ac:dyDescent="0.25">
      <c r="A15" s="331"/>
      <c r="B15" s="331"/>
      <c r="C15" s="331"/>
      <c r="D15" s="331"/>
      <c r="E15" s="331"/>
      <c r="F15" s="331"/>
      <c r="G15" s="331"/>
      <c r="H15" s="331"/>
      <c r="I15" s="331"/>
      <c r="J15" s="331"/>
      <c r="K15" s="331"/>
      <c r="L15" s="331"/>
      <c r="M15" s="331"/>
      <c r="N15" s="331"/>
      <c r="O15" s="331"/>
      <c r="P15" s="331"/>
    </row>
    <row r="16" spans="1:16" ht="15.75" x14ac:dyDescent="0.25">
      <c r="A16" s="1432" t="s">
        <v>7</v>
      </c>
      <c r="B16" s="1433"/>
      <c r="C16" s="1433"/>
      <c r="D16" s="1434"/>
      <c r="E16" s="751" t="s">
        <v>2</v>
      </c>
      <c r="F16" s="752"/>
      <c r="G16" s="750">
        <v>2015</v>
      </c>
      <c r="H16" s="750"/>
      <c r="I16" s="326">
        <v>2016</v>
      </c>
      <c r="J16" s="326">
        <v>2017</v>
      </c>
      <c r="K16" s="1179">
        <v>2018</v>
      </c>
      <c r="L16" s="1179"/>
      <c r="M16" s="1179">
        <v>2019</v>
      </c>
      <c r="N16" s="1179"/>
      <c r="O16" s="1179">
        <v>2020</v>
      </c>
      <c r="P16" s="1179"/>
    </row>
    <row r="17" spans="1:16" ht="15.75" x14ac:dyDescent="0.25">
      <c r="A17" s="1435"/>
      <c r="B17" s="1436"/>
      <c r="C17" s="1436"/>
      <c r="D17" s="1437"/>
      <c r="E17" s="326" t="s">
        <v>8</v>
      </c>
      <c r="F17" s="114" t="s">
        <v>9</v>
      </c>
      <c r="G17" s="751" t="s">
        <v>10</v>
      </c>
      <c r="H17" s="752"/>
      <c r="I17" s="326" t="s">
        <v>10</v>
      </c>
      <c r="J17" s="326" t="s">
        <v>11</v>
      </c>
      <c r="K17" s="751" t="s">
        <v>12</v>
      </c>
      <c r="L17" s="752"/>
      <c r="M17" s="751" t="s">
        <v>13</v>
      </c>
      <c r="N17" s="752"/>
      <c r="O17" s="751" t="s">
        <v>13</v>
      </c>
      <c r="P17" s="752"/>
    </row>
    <row r="18" spans="1:16" ht="15.75" x14ac:dyDescent="0.25">
      <c r="A18" s="735" t="s">
        <v>14</v>
      </c>
      <c r="B18" s="735"/>
      <c r="C18" s="735"/>
      <c r="D18" s="735"/>
      <c r="E18" s="113" t="s">
        <v>110</v>
      </c>
      <c r="F18" s="359"/>
      <c r="G18" s="751" t="s">
        <v>15</v>
      </c>
      <c r="H18" s="752"/>
      <c r="I18" s="326">
        <v>6779.94</v>
      </c>
      <c r="J18" s="360">
        <f>J19+J20+J21+J22+J23+J24+J25</f>
        <v>7780.7</v>
      </c>
      <c r="K18" s="1439">
        <f t="shared" ref="K18:O18" si="0">K19+K20+K21+K22+K23+K24+K25</f>
        <v>7780.7</v>
      </c>
      <c r="L18" s="1440"/>
      <c r="M18" s="1439">
        <f t="shared" si="0"/>
        <v>7780.7</v>
      </c>
      <c r="N18" s="1440"/>
      <c r="O18" s="1439">
        <f t="shared" si="0"/>
        <v>7780.7</v>
      </c>
      <c r="P18" s="1440"/>
    </row>
    <row r="19" spans="1:16" ht="15.75" x14ac:dyDescent="0.25">
      <c r="A19" s="795" t="s">
        <v>79</v>
      </c>
      <c r="B19" s="796"/>
      <c r="C19" s="796"/>
      <c r="D19" s="797"/>
      <c r="E19" s="618"/>
      <c r="F19" s="405" t="s">
        <v>482</v>
      </c>
      <c r="G19" s="1438" t="s">
        <v>15</v>
      </c>
      <c r="H19" s="1438"/>
      <c r="I19" s="390">
        <v>1246.01</v>
      </c>
      <c r="J19" s="404">
        <v>1340.4</v>
      </c>
      <c r="K19" s="1430">
        <v>1340.87</v>
      </c>
      <c r="L19" s="1431"/>
      <c r="M19" s="1430">
        <v>1340.87</v>
      </c>
      <c r="N19" s="1431"/>
      <c r="O19" s="1430">
        <v>1340.87</v>
      </c>
      <c r="P19" s="1431"/>
    </row>
    <row r="20" spans="1:16" ht="15.75" x14ac:dyDescent="0.25">
      <c r="A20" s="1427" t="s">
        <v>128</v>
      </c>
      <c r="B20" s="1428"/>
      <c r="C20" s="1428"/>
      <c r="D20" s="1429"/>
      <c r="E20" s="618"/>
      <c r="F20" s="405" t="s">
        <v>483</v>
      </c>
      <c r="G20" s="1438" t="s">
        <v>15</v>
      </c>
      <c r="H20" s="1438"/>
      <c r="I20" s="390">
        <v>1343.45</v>
      </c>
      <c r="J20" s="403">
        <v>1649.56</v>
      </c>
      <c r="K20" s="1441">
        <v>1724.53</v>
      </c>
      <c r="L20" s="1441"/>
      <c r="M20" s="1441">
        <v>1697.53</v>
      </c>
      <c r="N20" s="1441"/>
      <c r="O20" s="1441">
        <v>1684.83</v>
      </c>
      <c r="P20" s="1441"/>
    </row>
    <row r="21" spans="1:16" ht="15.75" x14ac:dyDescent="0.25">
      <c r="A21" s="1427" t="s">
        <v>358</v>
      </c>
      <c r="B21" s="1428"/>
      <c r="C21" s="1428"/>
      <c r="D21" s="1429"/>
      <c r="E21" s="612"/>
      <c r="F21" s="615">
        <v>27</v>
      </c>
      <c r="G21" s="1305" t="s">
        <v>15</v>
      </c>
      <c r="H21" s="1306"/>
      <c r="I21" s="390">
        <v>6.37</v>
      </c>
      <c r="J21" s="404">
        <v>25</v>
      </c>
      <c r="K21" s="1430">
        <v>25</v>
      </c>
      <c r="L21" s="1431"/>
      <c r="M21" s="1430">
        <v>25</v>
      </c>
      <c r="N21" s="1431"/>
      <c r="O21" s="1430">
        <v>25</v>
      </c>
      <c r="P21" s="1431"/>
    </row>
    <row r="22" spans="1:16" ht="15.75" x14ac:dyDescent="0.25">
      <c r="A22" s="1427" t="s">
        <v>107</v>
      </c>
      <c r="B22" s="1428"/>
      <c r="C22" s="1428"/>
      <c r="D22" s="1429"/>
      <c r="E22" s="612"/>
      <c r="F22" s="615">
        <v>25</v>
      </c>
      <c r="G22" s="1305" t="s">
        <v>15</v>
      </c>
      <c r="H22" s="1306"/>
      <c r="I22" s="84">
        <v>3620</v>
      </c>
      <c r="J22" s="404">
        <v>3620</v>
      </c>
      <c r="K22" s="1430">
        <v>3620</v>
      </c>
      <c r="L22" s="1431"/>
      <c r="M22" s="1430">
        <v>3620</v>
      </c>
      <c r="N22" s="1431"/>
      <c r="O22" s="1430">
        <v>3620</v>
      </c>
      <c r="P22" s="1431"/>
    </row>
    <row r="23" spans="1:16" ht="15.75" x14ac:dyDescent="0.25">
      <c r="A23" s="1427" t="s">
        <v>171</v>
      </c>
      <c r="B23" s="1428"/>
      <c r="C23" s="1428"/>
      <c r="D23" s="1429"/>
      <c r="E23" s="612"/>
      <c r="F23" s="615">
        <v>28</v>
      </c>
      <c r="G23" s="1305" t="s">
        <v>15</v>
      </c>
      <c r="H23" s="1306"/>
      <c r="I23" s="388">
        <v>3.77</v>
      </c>
      <c r="J23" s="404">
        <v>15</v>
      </c>
      <c r="K23" s="1430">
        <v>15</v>
      </c>
      <c r="L23" s="1431"/>
      <c r="M23" s="1430">
        <v>15</v>
      </c>
      <c r="N23" s="1431"/>
      <c r="O23" s="1430">
        <v>15</v>
      </c>
      <c r="P23" s="1431"/>
    </row>
    <row r="24" spans="1:16" ht="15.75" x14ac:dyDescent="0.25">
      <c r="A24" s="1427" t="s">
        <v>98</v>
      </c>
      <c r="B24" s="1428"/>
      <c r="C24" s="1428"/>
      <c r="D24" s="1429"/>
      <c r="E24" s="612"/>
      <c r="F24" s="405" t="s">
        <v>484</v>
      </c>
      <c r="G24" s="1438" t="s">
        <v>15</v>
      </c>
      <c r="H24" s="1438"/>
      <c r="I24" s="390">
        <v>273.56</v>
      </c>
      <c r="J24" s="404">
        <v>715</v>
      </c>
      <c r="K24" s="1430">
        <v>665</v>
      </c>
      <c r="L24" s="1431"/>
      <c r="M24" s="1430">
        <v>670</v>
      </c>
      <c r="N24" s="1431"/>
      <c r="O24" s="1430">
        <v>680</v>
      </c>
      <c r="P24" s="1431"/>
    </row>
    <row r="25" spans="1:16" ht="15.75" x14ac:dyDescent="0.25">
      <c r="A25" s="1427" t="s">
        <v>560</v>
      </c>
      <c r="B25" s="1428"/>
      <c r="C25" s="1428"/>
      <c r="D25" s="1429"/>
      <c r="E25" s="618"/>
      <c r="F25" s="405" t="s">
        <v>485</v>
      </c>
      <c r="G25" s="1438" t="s">
        <v>15</v>
      </c>
      <c r="H25" s="1438"/>
      <c r="I25" s="390">
        <v>286.77999999999997</v>
      </c>
      <c r="J25" s="404">
        <v>415.74</v>
      </c>
      <c r="K25" s="1430">
        <v>390.3</v>
      </c>
      <c r="L25" s="1431"/>
      <c r="M25" s="1430">
        <v>412.3</v>
      </c>
      <c r="N25" s="1431"/>
      <c r="O25" s="1430">
        <v>415</v>
      </c>
      <c r="P25" s="1431"/>
    </row>
    <row r="26" spans="1:16" ht="15.75" x14ac:dyDescent="0.25">
      <c r="A26" s="613"/>
      <c r="B26" s="613"/>
      <c r="C26" s="613"/>
      <c r="D26" s="613"/>
      <c r="E26" s="614"/>
      <c r="F26" s="614"/>
      <c r="G26" s="330"/>
      <c r="H26" s="330"/>
      <c r="I26" s="330"/>
      <c r="J26" s="330"/>
      <c r="K26" s="330"/>
      <c r="L26" s="330"/>
      <c r="M26" s="330"/>
      <c r="N26" s="330"/>
      <c r="O26" s="330"/>
      <c r="P26" s="330"/>
    </row>
    <row r="27" spans="1:16" ht="15.75" x14ac:dyDescent="0.25">
      <c r="A27" s="331"/>
      <c r="B27" s="331"/>
      <c r="C27" s="331"/>
      <c r="D27" s="331"/>
      <c r="E27" s="330"/>
      <c r="F27" s="330"/>
      <c r="G27" s="330"/>
      <c r="H27" s="330"/>
      <c r="I27" s="330"/>
      <c r="J27" s="330"/>
      <c r="K27" s="330"/>
      <c r="L27" s="330"/>
      <c r="M27" s="330"/>
      <c r="N27" s="330"/>
      <c r="O27" s="330"/>
      <c r="P27" s="330"/>
    </row>
    <row r="28" spans="1:16" ht="15.75" x14ac:dyDescent="0.25">
      <c r="A28" s="82"/>
      <c r="B28" s="82"/>
      <c r="C28" s="82"/>
      <c r="D28" s="82"/>
      <c r="E28" s="82"/>
      <c r="F28" s="82"/>
      <c r="G28" s="82"/>
      <c r="H28" s="82"/>
      <c r="I28" s="82"/>
      <c r="J28" s="82"/>
      <c r="K28" s="82"/>
      <c r="L28" s="82"/>
      <c r="M28" s="82"/>
      <c r="N28" s="82"/>
      <c r="O28" s="82"/>
      <c r="P28" s="82"/>
    </row>
    <row r="29" spans="1:16" ht="15.75" x14ac:dyDescent="0.25">
      <c r="A29" s="761" t="s">
        <v>7</v>
      </c>
      <c r="B29" s="763"/>
      <c r="C29" s="742" t="s">
        <v>2</v>
      </c>
      <c r="D29" s="743"/>
      <c r="E29" s="743"/>
      <c r="F29" s="744"/>
      <c r="G29" s="726">
        <v>2015</v>
      </c>
      <c r="H29" s="727"/>
      <c r="I29" s="322">
        <v>2016</v>
      </c>
      <c r="J29" s="322">
        <v>2017</v>
      </c>
      <c r="K29" s="742">
        <v>2018</v>
      </c>
      <c r="L29" s="744"/>
      <c r="M29" s="742">
        <v>2019</v>
      </c>
      <c r="N29" s="744"/>
      <c r="O29" s="742">
        <v>2020</v>
      </c>
      <c r="P29" s="744"/>
    </row>
    <row r="30" spans="1:16" ht="15.75" x14ac:dyDescent="0.25">
      <c r="A30" s="764"/>
      <c r="B30" s="766"/>
      <c r="C30" s="322" t="s">
        <v>16</v>
      </c>
      <c r="D30" s="322" t="s">
        <v>17</v>
      </c>
      <c r="E30" s="322" t="s">
        <v>8</v>
      </c>
      <c r="F30" s="327" t="s">
        <v>9</v>
      </c>
      <c r="G30" s="726" t="s">
        <v>10</v>
      </c>
      <c r="H30" s="727"/>
      <c r="I30" s="322" t="s">
        <v>10</v>
      </c>
      <c r="J30" s="322" t="s">
        <v>11</v>
      </c>
      <c r="K30" s="726" t="s">
        <v>12</v>
      </c>
      <c r="L30" s="727"/>
      <c r="M30" s="726" t="s">
        <v>13</v>
      </c>
      <c r="N30" s="727"/>
      <c r="O30" s="726" t="s">
        <v>13</v>
      </c>
      <c r="P30" s="727"/>
    </row>
    <row r="31" spans="1:16" ht="15.75" x14ac:dyDescent="0.25">
      <c r="A31" s="808" t="s">
        <v>18</v>
      </c>
      <c r="B31" s="809"/>
      <c r="C31" s="78"/>
      <c r="D31" s="78"/>
      <c r="E31" s="78"/>
      <c r="F31" s="78"/>
      <c r="G31" s="751" t="s">
        <v>15</v>
      </c>
      <c r="H31" s="752"/>
      <c r="I31" s="388">
        <v>6779.94</v>
      </c>
      <c r="J31" s="391">
        <f>J32+J40</f>
        <v>7780.7</v>
      </c>
      <c r="K31" s="1442">
        <f t="shared" ref="K31:O31" si="1">K32+K40</f>
        <v>7780.7</v>
      </c>
      <c r="L31" s="1443"/>
      <c r="M31" s="1442">
        <f t="shared" si="1"/>
        <v>7780.7</v>
      </c>
      <c r="N31" s="1443"/>
      <c r="O31" s="1442">
        <f t="shared" si="1"/>
        <v>7780.7</v>
      </c>
      <c r="P31" s="1443"/>
    </row>
    <row r="32" spans="1:16" ht="29.45" customHeight="1" x14ac:dyDescent="0.25">
      <c r="A32" s="806" t="s">
        <v>19</v>
      </c>
      <c r="B32" s="807"/>
      <c r="C32" s="106">
        <v>2</v>
      </c>
      <c r="D32" s="325">
        <v>1</v>
      </c>
      <c r="E32" s="371" t="s">
        <v>110</v>
      </c>
      <c r="F32" s="87"/>
      <c r="G32" s="726" t="s">
        <v>15</v>
      </c>
      <c r="H32" s="727"/>
      <c r="I32" s="410">
        <v>3159.94</v>
      </c>
      <c r="J32" s="415">
        <v>4160.7</v>
      </c>
      <c r="K32" s="1444">
        <v>4160.7</v>
      </c>
      <c r="L32" s="1445"/>
      <c r="M32" s="1444">
        <v>4160.7</v>
      </c>
      <c r="N32" s="1445"/>
      <c r="O32" s="1444">
        <v>4160.7</v>
      </c>
      <c r="P32" s="1445"/>
    </row>
    <row r="33" spans="1:16" ht="44.45" customHeight="1" x14ac:dyDescent="0.25">
      <c r="A33" s="1446" t="s">
        <v>515</v>
      </c>
      <c r="B33" s="1447"/>
      <c r="C33" s="78"/>
      <c r="D33" s="78"/>
      <c r="E33" s="325"/>
      <c r="F33" s="25">
        <v>14</v>
      </c>
      <c r="G33" s="734" t="s">
        <v>15</v>
      </c>
      <c r="H33" s="734"/>
      <c r="I33" s="410">
        <v>6823.56</v>
      </c>
      <c r="J33" s="416">
        <v>4160.7</v>
      </c>
      <c r="K33" s="1448">
        <v>4160.7</v>
      </c>
      <c r="L33" s="1448"/>
      <c r="M33" s="1448">
        <v>4160.7</v>
      </c>
      <c r="N33" s="1448"/>
      <c r="O33" s="1448">
        <v>4160.7</v>
      </c>
      <c r="P33" s="1448"/>
    </row>
    <row r="34" spans="1:16" ht="26.45" customHeight="1" x14ac:dyDescent="0.25">
      <c r="A34" s="1449" t="s">
        <v>514</v>
      </c>
      <c r="B34" s="1450"/>
      <c r="C34" s="78"/>
      <c r="D34" s="78"/>
      <c r="E34" s="78"/>
      <c r="F34" s="78"/>
      <c r="G34" s="734" t="s">
        <v>15</v>
      </c>
      <c r="H34" s="734"/>
      <c r="I34" s="410">
        <v>-3663.62</v>
      </c>
      <c r="J34" s="416"/>
      <c r="K34" s="1448"/>
      <c r="L34" s="1448"/>
      <c r="M34" s="1448"/>
      <c r="N34" s="1448"/>
      <c r="O34" s="1448"/>
      <c r="P34" s="1448"/>
    </row>
    <row r="35" spans="1:16" ht="15.75" x14ac:dyDescent="0.25">
      <c r="A35" s="736"/>
      <c r="B35" s="736"/>
      <c r="C35" s="78"/>
      <c r="D35" s="78"/>
      <c r="E35" s="78"/>
      <c r="F35" s="78"/>
      <c r="G35" s="734" t="s">
        <v>15</v>
      </c>
      <c r="H35" s="734"/>
      <c r="I35" s="417"/>
      <c r="J35" s="416"/>
      <c r="K35" s="1448"/>
      <c r="L35" s="1448"/>
      <c r="M35" s="1448"/>
      <c r="N35" s="1448"/>
      <c r="O35" s="1448"/>
      <c r="P35" s="1448"/>
    </row>
    <row r="36" spans="1:16" ht="27" customHeight="1" x14ac:dyDescent="0.25">
      <c r="A36" s="806" t="s">
        <v>20</v>
      </c>
      <c r="B36" s="807"/>
      <c r="C36" s="106">
        <v>2</v>
      </c>
      <c r="D36" s="78"/>
      <c r="E36" s="78"/>
      <c r="F36" s="78"/>
      <c r="G36" s="734" t="s">
        <v>15</v>
      </c>
      <c r="H36" s="734"/>
      <c r="I36" s="414"/>
      <c r="J36" s="416"/>
      <c r="K36" s="1448"/>
      <c r="L36" s="1448"/>
      <c r="M36" s="1448"/>
      <c r="N36" s="1448"/>
      <c r="O36" s="1448"/>
      <c r="P36" s="1448"/>
    </row>
    <row r="37" spans="1:16" ht="15.75" x14ac:dyDescent="0.25">
      <c r="A37" s="736"/>
      <c r="B37" s="736"/>
      <c r="C37" s="78"/>
      <c r="D37" s="78"/>
      <c r="E37" s="78"/>
      <c r="F37" s="78"/>
      <c r="G37" s="734" t="s">
        <v>15</v>
      </c>
      <c r="H37" s="734"/>
      <c r="I37" s="414"/>
      <c r="J37" s="416"/>
      <c r="K37" s="1448"/>
      <c r="L37" s="1448"/>
      <c r="M37" s="1448"/>
      <c r="N37" s="1448"/>
      <c r="O37" s="1448"/>
      <c r="P37" s="1448"/>
    </row>
    <row r="38" spans="1:16" ht="15.75" x14ac:dyDescent="0.25">
      <c r="A38" s="742"/>
      <c r="B38" s="744"/>
      <c r="C38" s="78"/>
      <c r="D38" s="78"/>
      <c r="E38" s="78"/>
      <c r="F38" s="78"/>
      <c r="G38" s="726" t="s">
        <v>15</v>
      </c>
      <c r="H38" s="727"/>
      <c r="I38" s="414"/>
      <c r="J38" s="416"/>
      <c r="K38" s="1444"/>
      <c r="L38" s="1445"/>
      <c r="M38" s="1444"/>
      <c r="N38" s="1445"/>
      <c r="O38" s="1444"/>
      <c r="P38" s="1445"/>
    </row>
    <row r="39" spans="1:16" ht="15.75" x14ac:dyDescent="0.25">
      <c r="A39" s="742"/>
      <c r="B39" s="744"/>
      <c r="C39" s="78"/>
      <c r="D39" s="78"/>
      <c r="E39" s="78"/>
      <c r="F39" s="78"/>
      <c r="G39" s="726" t="s">
        <v>15</v>
      </c>
      <c r="H39" s="727"/>
      <c r="I39" s="414"/>
      <c r="J39" s="416"/>
      <c r="K39" s="1444"/>
      <c r="L39" s="1445"/>
      <c r="M39" s="1444"/>
      <c r="N39" s="1445"/>
      <c r="O39" s="1444"/>
      <c r="P39" s="1445"/>
    </row>
    <row r="40" spans="1:16" ht="27.6" customHeight="1" x14ac:dyDescent="0.25">
      <c r="A40" s="806" t="s">
        <v>21</v>
      </c>
      <c r="B40" s="807"/>
      <c r="C40" s="106">
        <v>1</v>
      </c>
      <c r="D40" s="78"/>
      <c r="E40" s="78"/>
      <c r="F40" s="78"/>
      <c r="G40" s="726" t="s">
        <v>15</v>
      </c>
      <c r="H40" s="727"/>
      <c r="I40" s="414">
        <v>3620</v>
      </c>
      <c r="J40" s="416">
        <v>3620</v>
      </c>
      <c r="K40" s="1444">
        <v>3620</v>
      </c>
      <c r="L40" s="1445"/>
      <c r="M40" s="1444">
        <v>3620</v>
      </c>
      <c r="N40" s="1445"/>
      <c r="O40" s="1444">
        <v>3620</v>
      </c>
      <c r="P40" s="1445"/>
    </row>
    <row r="41" spans="1:16" ht="15.75" x14ac:dyDescent="0.25">
      <c r="A41" s="742"/>
      <c r="B41" s="744"/>
      <c r="C41" s="78"/>
      <c r="D41" s="78"/>
      <c r="E41" s="78"/>
      <c r="F41" s="78"/>
      <c r="G41" s="726" t="s">
        <v>15</v>
      </c>
      <c r="H41" s="727"/>
      <c r="I41" s="409"/>
      <c r="J41" s="408"/>
      <c r="K41" s="1198"/>
      <c r="L41" s="1451"/>
      <c r="M41" s="1198"/>
      <c r="N41" s="1451"/>
      <c r="O41" s="1198"/>
      <c r="P41" s="1451"/>
    </row>
    <row r="42" spans="1:16" ht="15.75" x14ac:dyDescent="0.25">
      <c r="A42" s="82"/>
      <c r="B42" s="82"/>
      <c r="C42" s="82"/>
      <c r="D42" s="82"/>
      <c r="E42" s="82"/>
      <c r="F42" s="82"/>
      <c r="G42" s="82"/>
      <c r="H42" s="82"/>
      <c r="I42" s="82"/>
      <c r="J42" s="82"/>
      <c r="K42" s="82"/>
      <c r="L42" s="82"/>
      <c r="M42" s="82"/>
      <c r="N42" s="82"/>
      <c r="O42" s="82"/>
      <c r="P42" s="82"/>
    </row>
    <row r="43" spans="1:16" ht="15.75" x14ac:dyDescent="0.25">
      <c r="A43" s="803" t="s">
        <v>194</v>
      </c>
      <c r="B43" s="804"/>
      <c r="C43" s="804"/>
      <c r="D43" s="804"/>
      <c r="E43" s="804"/>
      <c r="F43" s="804"/>
      <c r="G43" s="804"/>
      <c r="H43" s="804"/>
      <c r="I43" s="804"/>
      <c r="J43" s="804"/>
      <c r="K43" s="804"/>
      <c r="L43" s="804"/>
      <c r="M43" s="804"/>
      <c r="N43" s="804"/>
      <c r="O43" s="804"/>
      <c r="P43" s="805"/>
    </row>
    <row r="44" spans="1:16" ht="15.75" x14ac:dyDescent="0.25">
      <c r="A44" s="734" t="s">
        <v>7</v>
      </c>
      <c r="B44" s="734"/>
      <c r="C44" s="734"/>
      <c r="D44" s="734" t="s">
        <v>2</v>
      </c>
      <c r="E44" s="734"/>
      <c r="F44" s="734"/>
      <c r="G44" s="734" t="s">
        <v>433</v>
      </c>
      <c r="H44" s="734"/>
      <c r="I44" s="734"/>
      <c r="J44" s="734"/>
      <c r="K44" s="734" t="s">
        <v>306</v>
      </c>
      <c r="L44" s="734"/>
      <c r="M44" s="734"/>
      <c r="N44" s="734" t="s">
        <v>434</v>
      </c>
      <c r="O44" s="734"/>
      <c r="P44" s="734"/>
    </row>
    <row r="45" spans="1:16" ht="57.75" x14ac:dyDescent="0.25">
      <c r="A45" s="734"/>
      <c r="B45" s="734"/>
      <c r="C45" s="734"/>
      <c r="D45" s="322" t="s">
        <v>8</v>
      </c>
      <c r="E45" s="778" t="s">
        <v>23</v>
      </c>
      <c r="F45" s="778"/>
      <c r="G45" s="802" t="s">
        <v>24</v>
      </c>
      <c r="H45" s="802"/>
      <c r="I45" s="328" t="s">
        <v>25</v>
      </c>
      <c r="J45" s="328" t="s">
        <v>26</v>
      </c>
      <c r="K45" s="328" t="s">
        <v>24</v>
      </c>
      <c r="L45" s="328" t="s">
        <v>25</v>
      </c>
      <c r="M45" s="328" t="s">
        <v>26</v>
      </c>
      <c r="N45" s="328" t="s">
        <v>24</v>
      </c>
      <c r="O45" s="328" t="s">
        <v>25</v>
      </c>
      <c r="P45" s="328" t="s">
        <v>26</v>
      </c>
    </row>
    <row r="46" spans="1:16" ht="15.75" x14ac:dyDescent="0.25">
      <c r="A46" s="794" t="s">
        <v>27</v>
      </c>
      <c r="B46" s="794"/>
      <c r="C46" s="794"/>
      <c r="D46" s="78"/>
      <c r="E46" s="734"/>
      <c r="F46" s="734"/>
      <c r="G46" s="1352">
        <v>7780.7</v>
      </c>
      <c r="H46" s="1352"/>
      <c r="I46" s="385"/>
      <c r="J46" s="385"/>
      <c r="K46" s="385">
        <v>7780.7</v>
      </c>
      <c r="L46" s="385"/>
      <c r="M46" s="385"/>
      <c r="N46" s="385">
        <v>7780.7</v>
      </c>
      <c r="O46" s="322"/>
      <c r="P46" s="322"/>
    </row>
    <row r="47" spans="1:16" ht="15.75" x14ac:dyDescent="0.25">
      <c r="A47" s="801" t="s">
        <v>132</v>
      </c>
      <c r="B47" s="801"/>
      <c r="C47" s="801"/>
      <c r="D47" s="329" t="s">
        <v>28</v>
      </c>
      <c r="E47" s="754"/>
      <c r="F47" s="754"/>
      <c r="G47" s="1453">
        <v>7780.7</v>
      </c>
      <c r="H47" s="1454"/>
      <c r="I47" s="413"/>
      <c r="J47" s="413"/>
      <c r="K47" s="413">
        <v>7780.7</v>
      </c>
      <c r="L47" s="413"/>
      <c r="M47" s="413"/>
      <c r="N47" s="413">
        <v>7780.7</v>
      </c>
      <c r="O47" s="368"/>
      <c r="P47" s="369"/>
    </row>
    <row r="48" spans="1:16" ht="15.75" x14ac:dyDescent="0.25">
      <c r="A48" s="801" t="s">
        <v>29</v>
      </c>
      <c r="B48" s="801"/>
      <c r="C48" s="801"/>
      <c r="D48" s="329" t="s">
        <v>30</v>
      </c>
      <c r="E48" s="754"/>
      <c r="F48" s="754"/>
      <c r="G48" s="1452"/>
      <c r="H48" s="1452"/>
      <c r="I48" s="110"/>
      <c r="J48" s="110"/>
      <c r="K48" s="110"/>
      <c r="L48" s="110"/>
      <c r="M48" s="110"/>
      <c r="N48" s="110"/>
      <c r="O48" s="329"/>
      <c r="P48" s="329"/>
    </row>
    <row r="49" spans="1:16" ht="15.75" x14ac:dyDescent="0.25">
      <c r="A49" s="794"/>
      <c r="B49" s="794"/>
      <c r="C49" s="794"/>
      <c r="D49" s="78"/>
      <c r="E49" s="734"/>
      <c r="F49" s="734"/>
      <c r="G49" s="1352"/>
      <c r="H49" s="1352"/>
      <c r="I49" s="385"/>
      <c r="J49" s="385"/>
      <c r="K49" s="385"/>
      <c r="L49" s="385"/>
      <c r="M49" s="385"/>
      <c r="N49" s="385"/>
      <c r="O49" s="322"/>
      <c r="P49" s="322"/>
    </row>
    <row r="50" spans="1:16" ht="15.75" x14ac:dyDescent="0.25">
      <c r="A50" s="794" t="s">
        <v>27</v>
      </c>
      <c r="B50" s="794"/>
      <c r="C50" s="794"/>
      <c r="D50" s="78"/>
      <c r="E50" s="734"/>
      <c r="F50" s="734"/>
      <c r="G50" s="1352">
        <v>7780.7</v>
      </c>
      <c r="H50" s="1352"/>
      <c r="I50" s="385"/>
      <c r="J50" s="385"/>
      <c r="K50" s="385">
        <v>7780.7</v>
      </c>
      <c r="L50" s="385"/>
      <c r="M50" s="385"/>
      <c r="N50" s="385">
        <v>7780.7</v>
      </c>
      <c r="O50" s="322"/>
      <c r="P50" s="322"/>
    </row>
    <row r="51" spans="1:16" ht="15.75" x14ac:dyDescent="0.25">
      <c r="A51" s="801" t="s">
        <v>31</v>
      </c>
      <c r="B51" s="801"/>
      <c r="C51" s="801"/>
      <c r="D51" s="108"/>
      <c r="E51" s="754"/>
      <c r="F51" s="754"/>
      <c r="G51" s="1452">
        <v>4160.7</v>
      </c>
      <c r="H51" s="1452"/>
      <c r="I51" s="110"/>
      <c r="J51" s="110"/>
      <c r="K51" s="110">
        <v>4160.7</v>
      </c>
      <c r="L51" s="110"/>
      <c r="M51" s="110"/>
      <c r="N51" s="110">
        <v>4160.7</v>
      </c>
      <c r="O51" s="329"/>
      <c r="P51" s="329"/>
    </row>
    <row r="52" spans="1:16" ht="15.75" x14ac:dyDescent="0.25">
      <c r="A52" s="801" t="s">
        <v>32</v>
      </c>
      <c r="B52" s="801"/>
      <c r="C52" s="801"/>
      <c r="D52" s="108"/>
      <c r="E52" s="754"/>
      <c r="F52" s="754"/>
      <c r="G52" s="1452">
        <v>3620</v>
      </c>
      <c r="H52" s="1452"/>
      <c r="I52" s="110"/>
      <c r="J52" s="110"/>
      <c r="K52" s="110">
        <v>3620</v>
      </c>
      <c r="L52" s="110"/>
      <c r="M52" s="110"/>
      <c r="N52" s="110">
        <v>3620</v>
      </c>
      <c r="O52" s="329"/>
      <c r="P52" s="329"/>
    </row>
    <row r="53" spans="1:16" ht="15.75" x14ac:dyDescent="0.25">
      <c r="A53" s="794"/>
      <c r="B53" s="794"/>
      <c r="C53" s="794"/>
      <c r="D53" s="78"/>
      <c r="E53" s="734"/>
      <c r="F53" s="734"/>
      <c r="G53" s="734"/>
      <c r="H53" s="734"/>
      <c r="I53" s="322"/>
      <c r="J53" s="322"/>
      <c r="K53" s="322"/>
      <c r="L53" s="322"/>
      <c r="M53" s="322"/>
      <c r="N53" s="322"/>
      <c r="O53" s="322"/>
      <c r="P53" s="322"/>
    </row>
    <row r="54" spans="1:16" ht="15.75" x14ac:dyDescent="0.25">
      <c r="A54" s="82"/>
      <c r="B54" s="82"/>
      <c r="C54" s="82"/>
      <c r="D54" s="82"/>
      <c r="E54" s="82"/>
      <c r="F54" s="82"/>
      <c r="G54" s="82"/>
      <c r="H54" s="82"/>
      <c r="I54" s="82"/>
      <c r="J54" s="82"/>
      <c r="K54" s="82"/>
      <c r="L54" s="82"/>
      <c r="M54" s="82"/>
      <c r="N54" s="82"/>
      <c r="O54" s="82"/>
      <c r="P54" s="82"/>
    </row>
    <row r="55" spans="1:16" ht="15.75" x14ac:dyDescent="0.25">
      <c r="A55" s="735" t="s">
        <v>195</v>
      </c>
      <c r="B55" s="735"/>
      <c r="C55" s="735"/>
      <c r="D55" s="735"/>
      <c r="E55" s="735"/>
      <c r="F55" s="735"/>
      <c r="G55" s="735"/>
      <c r="H55" s="735"/>
      <c r="I55" s="735"/>
      <c r="J55" s="735"/>
      <c r="K55" s="735"/>
      <c r="L55" s="735"/>
      <c r="M55" s="735"/>
      <c r="N55" s="735"/>
      <c r="O55" s="735"/>
      <c r="P55" s="735"/>
    </row>
    <row r="56" spans="1:16" ht="15.75" x14ac:dyDescent="0.25">
      <c r="A56" s="734" t="s">
        <v>7</v>
      </c>
      <c r="B56" s="734"/>
      <c r="C56" s="734" t="s">
        <v>2</v>
      </c>
      <c r="D56" s="734"/>
      <c r="E56" s="734"/>
      <c r="F56" s="734"/>
      <c r="G56" s="734"/>
      <c r="H56" s="734"/>
      <c r="I56" s="761" t="s">
        <v>34</v>
      </c>
      <c r="J56" s="763"/>
      <c r="K56" s="322">
        <v>2015</v>
      </c>
      <c r="L56" s="322">
        <v>2016</v>
      </c>
      <c r="M56" s="322">
        <v>2017</v>
      </c>
      <c r="N56" s="322">
        <v>2018</v>
      </c>
      <c r="O56" s="322">
        <v>2019</v>
      </c>
      <c r="P56" s="322">
        <v>2020</v>
      </c>
    </row>
    <row r="57" spans="1:16" ht="44.25" x14ac:dyDescent="0.25">
      <c r="A57" s="734"/>
      <c r="B57" s="734"/>
      <c r="C57" s="327" t="s">
        <v>35</v>
      </c>
      <c r="D57" s="327" t="s">
        <v>36</v>
      </c>
      <c r="E57" s="327" t="s">
        <v>37</v>
      </c>
      <c r="F57" s="327" t="s">
        <v>38</v>
      </c>
      <c r="G57" s="327" t="s">
        <v>39</v>
      </c>
      <c r="H57" s="327" t="s">
        <v>40</v>
      </c>
      <c r="I57" s="764"/>
      <c r="J57" s="766"/>
      <c r="K57" s="328" t="s">
        <v>10</v>
      </c>
      <c r="L57" s="328" t="s">
        <v>10</v>
      </c>
      <c r="M57" s="328" t="s">
        <v>11</v>
      </c>
      <c r="N57" s="328" t="s">
        <v>12</v>
      </c>
      <c r="O57" s="328" t="s">
        <v>13</v>
      </c>
      <c r="P57" s="328" t="s">
        <v>13</v>
      </c>
    </row>
    <row r="58" spans="1:16" ht="15.75" x14ac:dyDescent="0.25">
      <c r="A58" s="758" t="s">
        <v>27</v>
      </c>
      <c r="B58" s="760"/>
      <c r="C58" s="77"/>
      <c r="D58" s="77"/>
      <c r="E58" s="77"/>
      <c r="F58" s="77"/>
      <c r="G58" s="77"/>
      <c r="H58" s="77"/>
      <c r="I58" s="724"/>
      <c r="J58" s="725"/>
      <c r="K58" s="326" t="s">
        <v>15</v>
      </c>
      <c r="L58" s="326" t="s">
        <v>15</v>
      </c>
      <c r="M58" s="77"/>
      <c r="N58" s="77"/>
      <c r="O58" s="77"/>
      <c r="P58" s="77"/>
    </row>
    <row r="59" spans="1:16" ht="46.9" customHeight="1" x14ac:dyDescent="0.25">
      <c r="A59" s="1455" t="s">
        <v>497</v>
      </c>
      <c r="B59" s="1456"/>
      <c r="C59" s="78">
        <v>298</v>
      </c>
      <c r="D59" s="78">
        <v>1</v>
      </c>
      <c r="E59" s="78"/>
      <c r="F59" s="371" t="s">
        <v>498</v>
      </c>
      <c r="G59" s="371" t="s">
        <v>496</v>
      </c>
      <c r="H59" s="87"/>
      <c r="I59" s="742"/>
      <c r="J59" s="744"/>
      <c r="K59" s="322" t="s">
        <v>15</v>
      </c>
      <c r="L59" s="322"/>
      <c r="M59" s="411">
        <v>4160.7</v>
      </c>
      <c r="N59" s="411">
        <v>4160.7</v>
      </c>
      <c r="O59" s="411">
        <v>4160.7</v>
      </c>
      <c r="P59" s="411">
        <v>4160.7</v>
      </c>
    </row>
    <row r="60" spans="1:16" ht="38.450000000000003" customHeight="1" x14ac:dyDescent="0.25">
      <c r="A60" s="1446" t="s">
        <v>515</v>
      </c>
      <c r="B60" s="1447"/>
      <c r="C60" s="78"/>
      <c r="D60" s="78"/>
      <c r="E60" s="78"/>
      <c r="F60" s="78"/>
      <c r="G60" s="78"/>
      <c r="H60" s="88">
        <v>142310</v>
      </c>
      <c r="I60" s="742"/>
      <c r="J60" s="744"/>
      <c r="K60" s="322" t="s">
        <v>15</v>
      </c>
      <c r="L60" s="322"/>
      <c r="M60" s="412">
        <v>4160.7</v>
      </c>
      <c r="N60" s="412">
        <v>4160.7</v>
      </c>
      <c r="O60" s="412">
        <v>4160.7</v>
      </c>
      <c r="P60" s="412">
        <v>4160.7</v>
      </c>
    </row>
    <row r="61" spans="1:16" ht="15.75" x14ac:dyDescent="0.25">
      <c r="A61" s="742"/>
      <c r="B61" s="744"/>
      <c r="C61" s="78"/>
      <c r="D61" s="78"/>
      <c r="E61" s="78"/>
      <c r="F61" s="78"/>
      <c r="G61" s="78"/>
      <c r="H61" s="78"/>
      <c r="I61" s="742"/>
      <c r="J61" s="744"/>
      <c r="K61" s="322" t="s">
        <v>15</v>
      </c>
      <c r="L61" s="322"/>
      <c r="M61" s="78"/>
      <c r="N61" s="78"/>
      <c r="O61" s="78"/>
      <c r="P61" s="78"/>
    </row>
    <row r="62" spans="1:16" ht="15.75" x14ac:dyDescent="0.25">
      <c r="A62" s="742"/>
      <c r="B62" s="744"/>
      <c r="C62" s="78"/>
      <c r="D62" s="78"/>
      <c r="E62" s="78"/>
      <c r="F62" s="78"/>
      <c r="G62" s="78"/>
      <c r="H62" s="78"/>
      <c r="I62" s="742"/>
      <c r="J62" s="744"/>
      <c r="K62" s="322" t="s">
        <v>15</v>
      </c>
      <c r="L62" s="322"/>
      <c r="M62" s="78"/>
      <c r="N62" s="78"/>
      <c r="O62" s="78"/>
      <c r="P62" s="78"/>
    </row>
    <row r="63" spans="1:16" ht="15.75" x14ac:dyDescent="0.25">
      <c r="A63" s="742"/>
      <c r="B63" s="744"/>
      <c r="C63" s="78"/>
      <c r="D63" s="78"/>
      <c r="E63" s="78"/>
      <c r="F63" s="78"/>
      <c r="G63" s="78"/>
      <c r="H63" s="78"/>
      <c r="I63" s="742"/>
      <c r="J63" s="744"/>
      <c r="K63" s="322" t="s">
        <v>15</v>
      </c>
      <c r="L63" s="322"/>
      <c r="M63" s="78"/>
      <c r="N63" s="78"/>
      <c r="O63" s="78"/>
      <c r="P63" s="78"/>
    </row>
    <row r="64" spans="1:16" ht="15.75" x14ac:dyDescent="0.25">
      <c r="A64" s="742"/>
      <c r="B64" s="743"/>
      <c r="C64" s="82"/>
      <c r="D64" s="82"/>
      <c r="E64" s="82"/>
      <c r="F64" s="82"/>
      <c r="G64" s="82"/>
      <c r="H64" s="82"/>
      <c r="I64" s="82"/>
      <c r="J64" s="82"/>
      <c r="K64" s="82"/>
      <c r="L64" s="82"/>
      <c r="M64" s="82"/>
      <c r="N64" s="82"/>
      <c r="O64" s="82"/>
      <c r="P64" s="82"/>
    </row>
    <row r="65" spans="1:16" ht="15.75" x14ac:dyDescent="0.25">
      <c r="A65" s="799" t="s">
        <v>41</v>
      </c>
      <c r="B65" s="799"/>
      <c r="C65" s="799"/>
      <c r="D65" s="799"/>
      <c r="E65" s="799"/>
      <c r="F65" s="799"/>
      <c r="G65" s="799"/>
      <c r="H65" s="799"/>
      <c r="I65" s="799"/>
      <c r="J65" s="799"/>
      <c r="K65" s="799"/>
      <c r="L65" s="799"/>
      <c r="M65" s="799"/>
      <c r="N65" s="799"/>
      <c r="O65" s="799"/>
      <c r="P65" s="800"/>
    </row>
    <row r="66" spans="1:16" ht="15.75" x14ac:dyDescent="0.25">
      <c r="A66" s="795"/>
      <c r="B66" s="797"/>
      <c r="C66" s="795"/>
      <c r="D66" s="796"/>
      <c r="E66" s="796"/>
      <c r="F66" s="796"/>
      <c r="G66" s="796"/>
      <c r="H66" s="796"/>
      <c r="I66" s="796"/>
      <c r="J66" s="796"/>
      <c r="K66" s="796"/>
      <c r="L66" s="796"/>
      <c r="M66" s="796"/>
      <c r="N66" s="797"/>
      <c r="O66" s="736" t="s">
        <v>2</v>
      </c>
      <c r="P66" s="736"/>
    </row>
    <row r="67" spans="1:16" ht="15.75" x14ac:dyDescent="0.25">
      <c r="A67" s="794" t="s">
        <v>42</v>
      </c>
      <c r="B67" s="794"/>
      <c r="C67" s="795" t="s">
        <v>466</v>
      </c>
      <c r="D67" s="796"/>
      <c r="E67" s="796"/>
      <c r="F67" s="796"/>
      <c r="G67" s="796"/>
      <c r="H67" s="796"/>
      <c r="I67" s="796"/>
      <c r="J67" s="796"/>
      <c r="K67" s="796"/>
      <c r="L67" s="796"/>
      <c r="M67" s="796"/>
      <c r="N67" s="797"/>
      <c r="O67" s="798" t="s">
        <v>498</v>
      </c>
      <c r="P67" s="798"/>
    </row>
    <row r="68" spans="1:16" ht="15.75" x14ac:dyDescent="0.25">
      <c r="A68" s="794" t="s">
        <v>43</v>
      </c>
      <c r="B68" s="794"/>
      <c r="C68" s="795" t="s">
        <v>458</v>
      </c>
      <c r="D68" s="796"/>
      <c r="E68" s="796"/>
      <c r="F68" s="796"/>
      <c r="G68" s="796"/>
      <c r="H68" s="796"/>
      <c r="I68" s="796"/>
      <c r="J68" s="796"/>
      <c r="K68" s="796"/>
      <c r="L68" s="796"/>
      <c r="M68" s="796"/>
      <c r="N68" s="797"/>
      <c r="O68" s="798" t="s">
        <v>478</v>
      </c>
      <c r="P68" s="798"/>
    </row>
    <row r="69" spans="1:16" ht="15.75" x14ac:dyDescent="0.25">
      <c r="A69" s="794" t="s">
        <v>45</v>
      </c>
      <c r="B69" s="794"/>
      <c r="C69" s="795" t="s">
        <v>479</v>
      </c>
      <c r="D69" s="796"/>
      <c r="E69" s="796"/>
      <c r="F69" s="796"/>
      <c r="G69" s="796"/>
      <c r="H69" s="796"/>
      <c r="I69" s="796"/>
      <c r="J69" s="796"/>
      <c r="K69" s="796"/>
      <c r="L69" s="796"/>
      <c r="M69" s="796"/>
      <c r="N69" s="797"/>
      <c r="O69" s="798" t="s">
        <v>165</v>
      </c>
      <c r="P69" s="798"/>
    </row>
    <row r="70" spans="1:16" ht="15.75" x14ac:dyDescent="0.25">
      <c r="A70" s="82"/>
      <c r="B70" s="82"/>
      <c r="C70" s="82"/>
      <c r="D70" s="82"/>
      <c r="E70" s="82"/>
      <c r="F70" s="82"/>
      <c r="G70" s="82"/>
      <c r="H70" s="82"/>
      <c r="I70" s="82"/>
      <c r="J70" s="82"/>
      <c r="K70" s="82"/>
      <c r="L70" s="82"/>
      <c r="M70" s="82"/>
      <c r="N70" s="82"/>
      <c r="O70" s="82"/>
      <c r="P70" s="82"/>
    </row>
    <row r="71" spans="1:16" ht="15.75" x14ac:dyDescent="0.25">
      <c r="A71" s="723" t="s">
        <v>199</v>
      </c>
      <c r="B71" s="723"/>
      <c r="C71" s="723"/>
      <c r="D71" s="723"/>
      <c r="E71" s="723"/>
      <c r="F71" s="723"/>
      <c r="G71" s="723"/>
      <c r="H71" s="723"/>
      <c r="I71" s="723"/>
      <c r="J71" s="723"/>
      <c r="K71" s="723"/>
      <c r="L71" s="723"/>
      <c r="M71" s="723"/>
      <c r="N71" s="723"/>
      <c r="O71" s="723"/>
      <c r="P71" s="723"/>
    </row>
    <row r="72" spans="1:16" ht="23.25" customHeight="1" x14ac:dyDescent="0.25">
      <c r="A72" s="779" t="s">
        <v>47</v>
      </c>
      <c r="B72" s="780"/>
      <c r="C72" s="781"/>
      <c r="D72" s="788" t="s">
        <v>728</v>
      </c>
      <c r="E72" s="788"/>
      <c r="F72" s="788"/>
      <c r="G72" s="788"/>
      <c r="H72" s="788"/>
      <c r="I72" s="788"/>
      <c r="J72" s="788"/>
      <c r="K72" s="788"/>
      <c r="L72" s="788"/>
      <c r="M72" s="788"/>
      <c r="N72" s="788"/>
      <c r="O72" s="788"/>
      <c r="P72" s="789"/>
    </row>
    <row r="73" spans="1:16" ht="66" customHeight="1" x14ac:dyDescent="0.25">
      <c r="A73" s="784" t="s">
        <v>200</v>
      </c>
      <c r="B73" s="785"/>
      <c r="C73" s="786"/>
      <c r="D73" s="879" t="s">
        <v>729</v>
      </c>
      <c r="E73" s="1135"/>
      <c r="F73" s="1135"/>
      <c r="G73" s="1135"/>
      <c r="H73" s="1135"/>
      <c r="I73" s="1135"/>
      <c r="J73" s="1135"/>
      <c r="K73" s="1135"/>
      <c r="L73" s="1135"/>
      <c r="M73" s="1135"/>
      <c r="N73" s="1135"/>
      <c r="O73" s="1135"/>
      <c r="P73" s="1136"/>
    </row>
    <row r="74" spans="1:16" ht="67.5" customHeight="1" x14ac:dyDescent="0.25">
      <c r="A74" s="790" t="s">
        <v>49</v>
      </c>
      <c r="B74" s="791"/>
      <c r="C74" s="792"/>
      <c r="D74" s="787" t="s">
        <v>730</v>
      </c>
      <c r="E74" s="787"/>
      <c r="F74" s="787"/>
      <c r="G74" s="787"/>
      <c r="H74" s="787"/>
      <c r="I74" s="787"/>
      <c r="J74" s="787"/>
      <c r="K74" s="787"/>
      <c r="L74" s="787"/>
      <c r="M74" s="787"/>
      <c r="N74" s="787"/>
      <c r="O74" s="787"/>
      <c r="P74" s="793"/>
    </row>
    <row r="75" spans="1:16" ht="15.75" x14ac:dyDescent="0.25">
      <c r="A75" s="82"/>
      <c r="B75" s="82"/>
      <c r="C75" s="82"/>
      <c r="D75" s="82"/>
      <c r="E75" s="82"/>
      <c r="F75" s="82"/>
      <c r="G75" s="82"/>
      <c r="H75" s="82"/>
      <c r="I75" s="82"/>
      <c r="J75" s="82"/>
      <c r="K75" s="82"/>
      <c r="L75" s="82"/>
      <c r="M75" s="82"/>
      <c r="N75" s="82"/>
      <c r="O75" s="82"/>
      <c r="P75" s="82"/>
    </row>
    <row r="76" spans="1:16" ht="15.75" x14ac:dyDescent="0.25">
      <c r="A76" s="735" t="s">
        <v>50</v>
      </c>
      <c r="B76" s="735"/>
      <c r="C76" s="735"/>
      <c r="D76" s="735"/>
      <c r="E76" s="735"/>
      <c r="F76" s="735"/>
      <c r="G76" s="735"/>
      <c r="H76" s="735"/>
      <c r="I76" s="735"/>
      <c r="J76" s="735"/>
      <c r="K76" s="735"/>
      <c r="L76" s="735"/>
      <c r="M76" s="735"/>
      <c r="N76" s="735"/>
      <c r="O76" s="735"/>
      <c r="P76" s="735"/>
    </row>
    <row r="77" spans="1:16" ht="15.75" x14ac:dyDescent="0.25">
      <c r="A77" s="734" t="s">
        <v>51</v>
      </c>
      <c r="B77" s="734" t="s">
        <v>2</v>
      </c>
      <c r="C77" s="761" t="s">
        <v>7</v>
      </c>
      <c r="D77" s="762"/>
      <c r="E77" s="762"/>
      <c r="F77" s="762"/>
      <c r="G77" s="762"/>
      <c r="H77" s="762"/>
      <c r="I77" s="762"/>
      <c r="J77" s="778" t="s">
        <v>52</v>
      </c>
      <c r="K77" s="322">
        <v>2015</v>
      </c>
      <c r="L77" s="322">
        <v>2016</v>
      </c>
      <c r="M77" s="322">
        <v>2017</v>
      </c>
      <c r="N77" s="322">
        <v>2018</v>
      </c>
      <c r="O77" s="322">
        <v>2019</v>
      </c>
      <c r="P77" s="322">
        <v>2020</v>
      </c>
    </row>
    <row r="78" spans="1:16" ht="44.25" x14ac:dyDescent="0.25">
      <c r="A78" s="734"/>
      <c r="B78" s="734"/>
      <c r="C78" s="776"/>
      <c r="D78" s="777"/>
      <c r="E78" s="777"/>
      <c r="F78" s="777"/>
      <c r="G78" s="777"/>
      <c r="H78" s="777"/>
      <c r="I78" s="777"/>
      <c r="J78" s="778"/>
      <c r="K78" s="68" t="s">
        <v>10</v>
      </c>
      <c r="L78" s="68" t="s">
        <v>10</v>
      </c>
      <c r="M78" s="68" t="s">
        <v>11</v>
      </c>
      <c r="N78" s="112" t="s">
        <v>12</v>
      </c>
      <c r="O78" s="68" t="s">
        <v>13</v>
      </c>
      <c r="P78" s="68" t="s">
        <v>13</v>
      </c>
    </row>
    <row r="79" spans="1:16" ht="15.75" x14ac:dyDescent="0.25">
      <c r="A79" s="769" t="s">
        <v>53</v>
      </c>
      <c r="B79" s="661" t="s">
        <v>142</v>
      </c>
      <c r="C79" s="755" t="s">
        <v>731</v>
      </c>
      <c r="D79" s="756"/>
      <c r="E79" s="756"/>
      <c r="F79" s="756"/>
      <c r="G79" s="756"/>
      <c r="H79" s="756"/>
      <c r="I79" s="757"/>
      <c r="J79" s="660" t="s">
        <v>732</v>
      </c>
      <c r="K79" s="659" t="s">
        <v>15</v>
      </c>
      <c r="L79" s="659" t="s">
        <v>15</v>
      </c>
      <c r="M79" s="662">
        <v>142.38</v>
      </c>
      <c r="N79" s="662">
        <v>149.499</v>
      </c>
      <c r="O79" s="662">
        <v>156.97395</v>
      </c>
      <c r="P79" s="662">
        <v>164.82264750000002</v>
      </c>
    </row>
    <row r="80" spans="1:16" ht="31.5" x14ac:dyDescent="0.25">
      <c r="A80" s="769"/>
      <c r="B80" s="661" t="s">
        <v>177</v>
      </c>
      <c r="C80" s="755" t="s">
        <v>733</v>
      </c>
      <c r="D80" s="756"/>
      <c r="E80" s="756"/>
      <c r="F80" s="756"/>
      <c r="G80" s="756"/>
      <c r="H80" s="756"/>
      <c r="I80" s="757"/>
      <c r="J80" s="660" t="s">
        <v>734</v>
      </c>
      <c r="K80" s="659" t="s">
        <v>15</v>
      </c>
      <c r="L80" s="659" t="s">
        <v>15</v>
      </c>
      <c r="M80" s="662">
        <v>145.63499999999999</v>
      </c>
      <c r="N80" s="662">
        <v>152.91675000000001</v>
      </c>
      <c r="O80" s="662">
        <v>160.56258750000001</v>
      </c>
      <c r="P80" s="662">
        <v>168.59071687500003</v>
      </c>
    </row>
    <row r="81" spans="1:16" ht="30" customHeight="1" x14ac:dyDescent="0.25">
      <c r="A81" s="769"/>
      <c r="B81" s="661" t="s">
        <v>179</v>
      </c>
      <c r="C81" s="774" t="s">
        <v>735</v>
      </c>
      <c r="D81" s="774"/>
      <c r="E81" s="774"/>
      <c r="F81" s="774"/>
      <c r="G81" s="774"/>
      <c r="H81" s="774"/>
      <c r="I81" s="774"/>
      <c r="J81" s="660" t="s">
        <v>736</v>
      </c>
      <c r="K81" s="659" t="s">
        <v>15</v>
      </c>
      <c r="L81" s="659" t="s">
        <v>15</v>
      </c>
      <c r="M81" s="708">
        <v>2688</v>
      </c>
      <c r="N81" s="708">
        <v>2850</v>
      </c>
      <c r="O81" s="708">
        <v>2970</v>
      </c>
      <c r="P81" s="708">
        <v>3040</v>
      </c>
    </row>
    <row r="82" spans="1:16" ht="21" customHeight="1" x14ac:dyDescent="0.25">
      <c r="A82" s="769" t="s">
        <v>54</v>
      </c>
      <c r="B82" s="660" t="s">
        <v>144</v>
      </c>
      <c r="C82" s="1208" t="s">
        <v>737</v>
      </c>
      <c r="D82" s="1209"/>
      <c r="E82" s="1209"/>
      <c r="F82" s="1209"/>
      <c r="G82" s="1209"/>
      <c r="H82" s="1209"/>
      <c r="I82" s="1210"/>
      <c r="J82" s="660" t="s">
        <v>607</v>
      </c>
      <c r="K82" s="661" t="s">
        <v>15</v>
      </c>
      <c r="L82" s="661" t="s">
        <v>15</v>
      </c>
      <c r="M82" s="662">
        <v>95</v>
      </c>
      <c r="N82" s="662">
        <v>100</v>
      </c>
      <c r="O82" s="662">
        <v>100</v>
      </c>
      <c r="P82" s="662">
        <v>120</v>
      </c>
    </row>
    <row r="83" spans="1:16" ht="23.25" customHeight="1" x14ac:dyDescent="0.25">
      <c r="A83" s="769"/>
      <c r="B83" s="660" t="s">
        <v>145</v>
      </c>
      <c r="C83" s="1208" t="s">
        <v>738</v>
      </c>
      <c r="D83" s="1209"/>
      <c r="E83" s="1209"/>
      <c r="F83" s="1209"/>
      <c r="G83" s="1209"/>
      <c r="H83" s="1209"/>
      <c r="I83" s="1210"/>
      <c r="J83" s="660" t="s">
        <v>607</v>
      </c>
      <c r="K83" s="661" t="s">
        <v>15</v>
      </c>
      <c r="L83" s="661" t="s">
        <v>15</v>
      </c>
      <c r="M83" s="662">
        <v>210</v>
      </c>
      <c r="N83" s="662">
        <v>210</v>
      </c>
      <c r="O83" s="662">
        <v>210</v>
      </c>
      <c r="P83" s="662">
        <v>220</v>
      </c>
    </row>
    <row r="84" spans="1:16" ht="20.25" customHeight="1" x14ac:dyDescent="0.25">
      <c r="A84" s="769"/>
      <c r="B84" s="660" t="s">
        <v>147</v>
      </c>
      <c r="C84" s="1208" t="s">
        <v>739</v>
      </c>
      <c r="D84" s="1209"/>
      <c r="E84" s="1209"/>
      <c r="F84" s="1209"/>
      <c r="G84" s="1209"/>
      <c r="H84" s="1209"/>
      <c r="I84" s="1210"/>
      <c r="J84" s="660" t="s">
        <v>143</v>
      </c>
      <c r="K84" s="661" t="s">
        <v>15</v>
      </c>
      <c r="L84" s="661" t="s">
        <v>15</v>
      </c>
      <c r="M84" s="662">
        <v>210</v>
      </c>
      <c r="N84" s="662">
        <v>405</v>
      </c>
      <c r="O84" s="662">
        <v>405</v>
      </c>
      <c r="P84" s="662">
        <v>405</v>
      </c>
    </row>
    <row r="85" spans="1:16" ht="15.75" x14ac:dyDescent="0.25">
      <c r="A85" s="769"/>
      <c r="B85" s="660" t="s">
        <v>169</v>
      </c>
      <c r="C85" s="1208" t="s">
        <v>740</v>
      </c>
      <c r="D85" s="1209"/>
      <c r="E85" s="1209"/>
      <c r="F85" s="1209"/>
      <c r="G85" s="1209"/>
      <c r="H85" s="1209"/>
      <c r="I85" s="1210"/>
      <c r="J85" s="660" t="s">
        <v>732</v>
      </c>
      <c r="K85" s="659" t="s">
        <v>15</v>
      </c>
      <c r="L85" s="659" t="s">
        <v>15</v>
      </c>
      <c r="M85" s="659">
        <v>110</v>
      </c>
      <c r="N85" s="662">
        <v>112</v>
      </c>
      <c r="O85" s="662">
        <v>115</v>
      </c>
      <c r="P85" s="662">
        <v>115</v>
      </c>
    </row>
    <row r="86" spans="1:16" ht="31.5" x14ac:dyDescent="0.25">
      <c r="A86" s="769"/>
      <c r="B86" s="660" t="s">
        <v>170</v>
      </c>
      <c r="C86" s="1208" t="s">
        <v>741</v>
      </c>
      <c r="D86" s="1209"/>
      <c r="E86" s="1209"/>
      <c r="F86" s="1209"/>
      <c r="G86" s="1209"/>
      <c r="H86" s="1209"/>
      <c r="I86" s="1210"/>
      <c r="J86" s="660" t="s">
        <v>734</v>
      </c>
      <c r="K86" s="659" t="s">
        <v>15</v>
      </c>
      <c r="L86" s="659" t="s">
        <v>15</v>
      </c>
      <c r="M86" s="659">
        <v>107</v>
      </c>
      <c r="N86" s="662">
        <v>109</v>
      </c>
      <c r="O86" s="662">
        <v>112</v>
      </c>
      <c r="P86" s="662">
        <v>112</v>
      </c>
    </row>
    <row r="87" spans="1:16" ht="15.75" customHeight="1" x14ac:dyDescent="0.25">
      <c r="A87" s="769" t="s">
        <v>59</v>
      </c>
      <c r="B87" s="660" t="s">
        <v>148</v>
      </c>
      <c r="C87" s="1208" t="s">
        <v>742</v>
      </c>
      <c r="D87" s="1209"/>
      <c r="E87" s="1209"/>
      <c r="F87" s="1209"/>
      <c r="G87" s="1209"/>
      <c r="H87" s="1209"/>
      <c r="I87" s="1210"/>
      <c r="J87" s="660" t="s">
        <v>743</v>
      </c>
      <c r="K87" s="661" t="s">
        <v>15</v>
      </c>
      <c r="L87" s="661" t="s">
        <v>15</v>
      </c>
      <c r="M87" s="661" t="s">
        <v>15</v>
      </c>
      <c r="N87" s="662">
        <v>2120</v>
      </c>
      <c r="O87" s="662">
        <v>2120</v>
      </c>
      <c r="P87" s="662">
        <v>2120</v>
      </c>
    </row>
    <row r="88" spans="1:16" ht="30.75" customHeight="1" x14ac:dyDescent="0.25">
      <c r="A88" s="769"/>
      <c r="B88" s="660" t="s">
        <v>182</v>
      </c>
      <c r="C88" s="1208" t="s">
        <v>744</v>
      </c>
      <c r="D88" s="1209"/>
      <c r="E88" s="1209"/>
      <c r="F88" s="1209"/>
      <c r="G88" s="1209"/>
      <c r="H88" s="1209"/>
      <c r="I88" s="1210"/>
      <c r="J88" s="660" t="s">
        <v>743</v>
      </c>
      <c r="K88" s="661" t="s">
        <v>15</v>
      </c>
      <c r="L88" s="661" t="s">
        <v>15</v>
      </c>
      <c r="M88" s="661" t="s">
        <v>15</v>
      </c>
      <c r="N88" s="662">
        <v>8680</v>
      </c>
      <c r="O88" s="662">
        <v>8680</v>
      </c>
      <c r="P88" s="662">
        <v>8680</v>
      </c>
    </row>
    <row r="89" spans="1:16" ht="15.75" x14ac:dyDescent="0.25">
      <c r="A89" s="82"/>
      <c r="B89" s="82"/>
      <c r="C89" s="82"/>
      <c r="D89" s="82"/>
      <c r="E89" s="82"/>
      <c r="F89" s="82"/>
      <c r="G89" s="82"/>
      <c r="H89" s="82"/>
      <c r="I89" s="82"/>
      <c r="J89" s="82"/>
      <c r="K89" s="82"/>
      <c r="L89" s="82"/>
      <c r="M89" s="82"/>
      <c r="N89" s="82"/>
      <c r="O89" s="82"/>
      <c r="P89" s="82"/>
    </row>
    <row r="90" spans="1:16" ht="15.75" x14ac:dyDescent="0.25">
      <c r="A90" s="758" t="s">
        <v>207</v>
      </c>
      <c r="B90" s="759"/>
      <c r="C90" s="759"/>
      <c r="D90" s="759"/>
      <c r="E90" s="759"/>
      <c r="F90" s="759"/>
      <c r="G90" s="759"/>
      <c r="H90" s="759"/>
      <c r="I90" s="759"/>
      <c r="J90" s="759"/>
      <c r="K90" s="759"/>
      <c r="L90" s="759"/>
      <c r="M90" s="759"/>
      <c r="N90" s="759"/>
      <c r="O90" s="759"/>
      <c r="P90" s="760"/>
    </row>
    <row r="91" spans="1:16" ht="15.75" x14ac:dyDescent="0.25">
      <c r="A91" s="1432" t="s">
        <v>7</v>
      </c>
      <c r="B91" s="1433"/>
      <c r="C91" s="1433"/>
      <c r="D91" s="1434"/>
      <c r="E91" s="751" t="s">
        <v>2</v>
      </c>
      <c r="F91" s="752"/>
      <c r="G91" s="750">
        <v>2015</v>
      </c>
      <c r="H91" s="750"/>
      <c r="I91" s="326">
        <v>2016</v>
      </c>
      <c r="J91" s="326">
        <v>2017</v>
      </c>
      <c r="K91" s="1179">
        <v>2018</v>
      </c>
      <c r="L91" s="1179"/>
      <c r="M91" s="1179">
        <v>2019</v>
      </c>
      <c r="N91" s="1179"/>
      <c r="O91" s="1179">
        <v>2020</v>
      </c>
      <c r="P91" s="1179"/>
    </row>
    <row r="92" spans="1:16" ht="15.75" x14ac:dyDescent="0.25">
      <c r="A92" s="1435"/>
      <c r="B92" s="1436"/>
      <c r="C92" s="1436"/>
      <c r="D92" s="1437"/>
      <c r="E92" s="326" t="s">
        <v>61</v>
      </c>
      <c r="F92" s="114" t="s">
        <v>9</v>
      </c>
      <c r="G92" s="751" t="s">
        <v>10</v>
      </c>
      <c r="H92" s="752"/>
      <c r="I92" s="326" t="s">
        <v>10</v>
      </c>
      <c r="J92" s="326" t="s">
        <v>11</v>
      </c>
      <c r="K92" s="751" t="s">
        <v>12</v>
      </c>
      <c r="L92" s="752"/>
      <c r="M92" s="751" t="s">
        <v>13</v>
      </c>
      <c r="N92" s="752"/>
      <c r="O92" s="751" t="s">
        <v>13</v>
      </c>
      <c r="P92" s="752"/>
    </row>
    <row r="93" spans="1:16" ht="15.75" x14ac:dyDescent="0.25">
      <c r="A93" s="735" t="s">
        <v>14</v>
      </c>
      <c r="B93" s="735"/>
      <c r="C93" s="735"/>
      <c r="D93" s="735"/>
      <c r="E93" s="359"/>
      <c r="F93" s="359"/>
      <c r="G93" s="751" t="s">
        <v>15</v>
      </c>
      <c r="H93" s="752"/>
      <c r="I93" s="407">
        <f>I94+I132+I134</f>
        <v>6779.9400000000005</v>
      </c>
      <c r="J93" s="360">
        <f>J94+J132+J134</f>
        <v>7780.7000000000007</v>
      </c>
      <c r="K93" s="1439">
        <f>K94+K132+K134</f>
        <v>7780.7000000000007</v>
      </c>
      <c r="L93" s="1440"/>
      <c r="M93" s="1439">
        <f>M94+M132+M134</f>
        <v>7780.7000000000007</v>
      </c>
      <c r="N93" s="1440"/>
      <c r="O93" s="1439">
        <f>O94+O132+O134</f>
        <v>7780.7000000000007</v>
      </c>
      <c r="P93" s="1440"/>
    </row>
    <row r="94" spans="1:16" ht="31.15" customHeight="1" x14ac:dyDescent="0.25">
      <c r="A94" s="1457" t="s">
        <v>497</v>
      </c>
      <c r="B94" s="1458"/>
      <c r="C94" s="1458"/>
      <c r="D94" s="1459"/>
      <c r="E94" s="362" t="s">
        <v>496</v>
      </c>
      <c r="F94" s="363"/>
      <c r="G94" s="1460" t="s">
        <v>15</v>
      </c>
      <c r="H94" s="1461"/>
      <c r="I94" s="406">
        <f>I95+I101+I115+I116+I117+I118+I125</f>
        <v>3159.9399999999996</v>
      </c>
      <c r="J94" s="365">
        <f>J95+J101+J115+J116+J117+J118+J125</f>
        <v>4160.7</v>
      </c>
      <c r="K94" s="1424">
        <f>K95+K101+K115+K116+K117+K118+K125</f>
        <v>4160.7</v>
      </c>
      <c r="L94" s="1425"/>
      <c r="M94" s="1424">
        <f>M95+M101+M115+M116+M117+M118+M125</f>
        <v>4160.7</v>
      </c>
      <c r="N94" s="1425"/>
      <c r="O94" s="1424">
        <f>O95+O101+O115+O116+O117+O118+O125</f>
        <v>4160.7</v>
      </c>
      <c r="P94" s="1425"/>
    </row>
    <row r="95" spans="1:16" ht="15.75" x14ac:dyDescent="0.25">
      <c r="A95" s="758" t="s">
        <v>79</v>
      </c>
      <c r="B95" s="759"/>
      <c r="C95" s="759"/>
      <c r="D95" s="760"/>
      <c r="E95" s="366"/>
      <c r="F95" s="133" t="s">
        <v>481</v>
      </c>
      <c r="G95" s="1438" t="s">
        <v>15</v>
      </c>
      <c r="H95" s="1438"/>
      <c r="I95" s="388">
        <v>1246.01</v>
      </c>
      <c r="J95" s="370">
        <f>J96+J98</f>
        <v>1340.3999999999999</v>
      </c>
      <c r="K95" s="1462">
        <f>K96+K98</f>
        <v>1340.87</v>
      </c>
      <c r="L95" s="1463"/>
      <c r="M95" s="1462">
        <f>M96+M98</f>
        <v>1340.87</v>
      </c>
      <c r="N95" s="1463"/>
      <c r="O95" s="1462">
        <f>O96+O98</f>
        <v>1340.87</v>
      </c>
      <c r="P95" s="1463"/>
    </row>
    <row r="96" spans="1:16" ht="15.75" x14ac:dyDescent="0.25">
      <c r="A96" s="758" t="s">
        <v>467</v>
      </c>
      <c r="B96" s="759"/>
      <c r="C96" s="759"/>
      <c r="D96" s="760"/>
      <c r="E96" s="326"/>
      <c r="F96" s="326">
        <v>211000</v>
      </c>
      <c r="G96" s="751" t="s">
        <v>15</v>
      </c>
      <c r="H96" s="752"/>
      <c r="I96" s="326">
        <v>992.5</v>
      </c>
      <c r="J96" s="360">
        <f>J97</f>
        <v>1064.3499999999999</v>
      </c>
      <c r="K96" s="1439">
        <f t="shared" ref="K96:O96" si="2">K97</f>
        <v>1064.3499999999999</v>
      </c>
      <c r="L96" s="1440"/>
      <c r="M96" s="1439">
        <f t="shared" si="2"/>
        <v>1064.3499999999999</v>
      </c>
      <c r="N96" s="1440"/>
      <c r="O96" s="1439">
        <f t="shared" si="2"/>
        <v>1064.3499999999999</v>
      </c>
      <c r="P96" s="1440"/>
    </row>
    <row r="97" spans="1:16" ht="19.149999999999999" customHeight="1" x14ac:dyDescent="0.25">
      <c r="A97" s="1427" t="s">
        <v>468</v>
      </c>
      <c r="B97" s="1428"/>
      <c r="C97" s="1428"/>
      <c r="D97" s="1429"/>
      <c r="E97" s="322"/>
      <c r="F97" s="322">
        <v>211180</v>
      </c>
      <c r="G97" s="734" t="s">
        <v>15</v>
      </c>
      <c r="H97" s="734"/>
      <c r="I97" s="322">
        <v>992.5</v>
      </c>
      <c r="J97" s="367">
        <v>1064.3499999999999</v>
      </c>
      <c r="K97" s="1464">
        <v>1064.3499999999999</v>
      </c>
      <c r="L97" s="1464"/>
      <c r="M97" s="1464">
        <v>1064.3499999999999</v>
      </c>
      <c r="N97" s="1464"/>
      <c r="O97" s="1464">
        <v>1064.3499999999999</v>
      </c>
      <c r="P97" s="1464"/>
    </row>
    <row r="98" spans="1:16" ht="19.899999999999999" customHeight="1" x14ac:dyDescent="0.25">
      <c r="A98" s="1468" t="s">
        <v>80</v>
      </c>
      <c r="B98" s="1469"/>
      <c r="C98" s="1469"/>
      <c r="D98" s="1470"/>
      <c r="E98" s="326"/>
      <c r="F98" s="326">
        <v>212000</v>
      </c>
      <c r="G98" s="750" t="s">
        <v>15</v>
      </c>
      <c r="H98" s="750"/>
      <c r="I98" s="326">
        <v>253.51</v>
      </c>
      <c r="J98" s="360">
        <f>J99+J100</f>
        <v>276.05</v>
      </c>
      <c r="K98" s="1439">
        <f t="shared" ref="K98" si="3">K99+K100</f>
        <v>276.52</v>
      </c>
      <c r="L98" s="1440"/>
      <c r="M98" s="1439">
        <f t="shared" ref="M98" si="4">M99+M100</f>
        <v>276.52</v>
      </c>
      <c r="N98" s="1440"/>
      <c r="O98" s="1439">
        <f t="shared" ref="O98" si="5">O99+O100</f>
        <v>276.52</v>
      </c>
      <c r="P98" s="1440"/>
    </row>
    <row r="99" spans="1:16" ht="27.6" customHeight="1" x14ac:dyDescent="0.25">
      <c r="A99" s="1427" t="s">
        <v>469</v>
      </c>
      <c r="B99" s="1428"/>
      <c r="C99" s="1428"/>
      <c r="D99" s="1429"/>
      <c r="E99" s="322"/>
      <c r="F99" s="322">
        <v>212100</v>
      </c>
      <c r="G99" s="734" t="s">
        <v>15</v>
      </c>
      <c r="H99" s="734"/>
      <c r="I99" s="322">
        <v>211.65</v>
      </c>
      <c r="J99" s="367">
        <v>230.87</v>
      </c>
      <c r="K99" s="1464">
        <v>231.27</v>
      </c>
      <c r="L99" s="1464"/>
      <c r="M99" s="1464">
        <v>231.27</v>
      </c>
      <c r="N99" s="1464"/>
      <c r="O99" s="1464">
        <v>231.27</v>
      </c>
      <c r="P99" s="1464"/>
    </row>
    <row r="100" spans="1:16" ht="48.6" customHeight="1" x14ac:dyDescent="0.25">
      <c r="A100" s="1427" t="s">
        <v>470</v>
      </c>
      <c r="B100" s="1428"/>
      <c r="C100" s="1428"/>
      <c r="D100" s="1429"/>
      <c r="E100" s="322"/>
      <c r="F100" s="322">
        <v>212210</v>
      </c>
      <c r="G100" s="734" t="s">
        <v>15</v>
      </c>
      <c r="H100" s="734"/>
      <c r="I100" s="322">
        <v>41.86</v>
      </c>
      <c r="J100" s="367">
        <v>45.18</v>
      </c>
      <c r="K100" s="1464">
        <v>45.25</v>
      </c>
      <c r="L100" s="1464"/>
      <c r="M100" s="1464">
        <v>45.25</v>
      </c>
      <c r="N100" s="1464"/>
      <c r="O100" s="1464">
        <v>45.25</v>
      </c>
      <c r="P100" s="1464"/>
    </row>
    <row r="101" spans="1:16" ht="15.75" x14ac:dyDescent="0.25">
      <c r="A101" s="1465" t="s">
        <v>495</v>
      </c>
      <c r="B101" s="1466"/>
      <c r="C101" s="1466"/>
      <c r="D101" s="1467"/>
      <c r="E101" s="333"/>
      <c r="F101" s="333">
        <v>220000</v>
      </c>
      <c r="G101" s="734" t="s">
        <v>15</v>
      </c>
      <c r="H101" s="734"/>
      <c r="I101" s="373">
        <v>1343.45</v>
      </c>
      <c r="J101" s="360">
        <f>J102+J103+J104+J105+J106+J107+J108+J109+J110+J111+J112+J113+J114</f>
        <v>1649.56</v>
      </c>
      <c r="K101" s="1439">
        <f t="shared" ref="K101:O101" si="6">K102+K103+K104+K105+K106+K107+K108+K109+K110+K111+K112+K113+K114</f>
        <v>1724.53</v>
      </c>
      <c r="L101" s="1440"/>
      <c r="M101" s="1439">
        <f t="shared" si="6"/>
        <v>1697.53</v>
      </c>
      <c r="N101" s="1440"/>
      <c r="O101" s="1439">
        <f t="shared" si="6"/>
        <v>1684.83</v>
      </c>
      <c r="P101" s="1440"/>
    </row>
    <row r="102" spans="1:16" ht="15.6" customHeight="1" x14ac:dyDescent="0.25">
      <c r="A102" s="1427" t="s">
        <v>84</v>
      </c>
      <c r="B102" s="1428"/>
      <c r="C102" s="1428"/>
      <c r="D102" s="1429"/>
      <c r="E102" s="322"/>
      <c r="F102" s="322">
        <v>222210</v>
      </c>
      <c r="G102" s="734" t="s">
        <v>15</v>
      </c>
      <c r="H102" s="734"/>
      <c r="I102" s="322">
        <v>124.39</v>
      </c>
      <c r="J102" s="367">
        <v>143.4</v>
      </c>
      <c r="K102" s="1464">
        <v>144.53</v>
      </c>
      <c r="L102" s="1464"/>
      <c r="M102" s="1464">
        <v>147.53</v>
      </c>
      <c r="N102" s="1464"/>
      <c r="O102" s="1464">
        <v>149.83000000000001</v>
      </c>
      <c r="P102" s="1464"/>
    </row>
    <row r="103" spans="1:16" ht="15.6" customHeight="1" x14ac:dyDescent="0.25">
      <c r="A103" s="1427" t="s">
        <v>85</v>
      </c>
      <c r="B103" s="1428"/>
      <c r="C103" s="1428"/>
      <c r="D103" s="1429"/>
      <c r="E103" s="322"/>
      <c r="F103" s="322">
        <v>222220</v>
      </c>
      <c r="G103" s="734" t="s">
        <v>15</v>
      </c>
      <c r="H103" s="734"/>
      <c r="I103" s="322">
        <v>69.52</v>
      </c>
      <c r="J103" s="367">
        <v>130</v>
      </c>
      <c r="K103" s="1464">
        <v>120</v>
      </c>
      <c r="L103" s="1464"/>
      <c r="M103" s="1464">
        <v>125</v>
      </c>
      <c r="N103" s="1464"/>
      <c r="O103" s="1464">
        <v>125</v>
      </c>
      <c r="P103" s="1464"/>
    </row>
    <row r="104" spans="1:16" ht="15.6" customHeight="1" x14ac:dyDescent="0.25">
      <c r="A104" s="1427" t="s">
        <v>86</v>
      </c>
      <c r="B104" s="1428"/>
      <c r="C104" s="1428"/>
      <c r="D104" s="1429"/>
      <c r="E104" s="322"/>
      <c r="F104" s="322">
        <v>222300</v>
      </c>
      <c r="G104" s="734" t="s">
        <v>15</v>
      </c>
      <c r="H104" s="734"/>
      <c r="I104" s="322">
        <v>197.6</v>
      </c>
      <c r="J104" s="367">
        <v>290</v>
      </c>
      <c r="K104" s="1464">
        <v>300</v>
      </c>
      <c r="L104" s="1464"/>
      <c r="M104" s="1464">
        <v>310</v>
      </c>
      <c r="N104" s="1464"/>
      <c r="O104" s="1464">
        <v>310</v>
      </c>
      <c r="P104" s="1464"/>
    </row>
    <row r="105" spans="1:16" ht="15.6" customHeight="1" x14ac:dyDescent="0.25">
      <c r="A105" s="1427" t="s">
        <v>471</v>
      </c>
      <c r="B105" s="1428"/>
      <c r="C105" s="1428"/>
      <c r="D105" s="1429"/>
      <c r="E105" s="322"/>
      <c r="F105" s="322">
        <v>222400</v>
      </c>
      <c r="G105" s="734" t="s">
        <v>15</v>
      </c>
      <c r="H105" s="734"/>
      <c r="I105" s="322">
        <v>46.05</v>
      </c>
      <c r="J105" s="367">
        <v>106.16</v>
      </c>
      <c r="K105" s="1464">
        <v>110</v>
      </c>
      <c r="L105" s="1464"/>
      <c r="M105" s="1464">
        <v>85</v>
      </c>
      <c r="N105" s="1464"/>
      <c r="O105" s="1464">
        <v>80</v>
      </c>
      <c r="P105" s="1464"/>
    </row>
    <row r="106" spans="1:16" ht="15.6" customHeight="1" x14ac:dyDescent="0.25">
      <c r="A106" s="1427" t="s">
        <v>88</v>
      </c>
      <c r="B106" s="1428"/>
      <c r="C106" s="1428"/>
      <c r="D106" s="1429"/>
      <c r="E106" s="322"/>
      <c r="F106" s="322">
        <v>222500</v>
      </c>
      <c r="G106" s="734" t="s">
        <v>15</v>
      </c>
      <c r="H106" s="734"/>
      <c r="I106" s="322">
        <v>373.05</v>
      </c>
      <c r="J106" s="367">
        <v>100</v>
      </c>
      <c r="K106" s="1464">
        <v>150</v>
      </c>
      <c r="L106" s="1464"/>
      <c r="M106" s="1464">
        <v>120</v>
      </c>
      <c r="N106" s="1464"/>
      <c r="O106" s="1464">
        <v>120</v>
      </c>
      <c r="P106" s="1464"/>
    </row>
    <row r="107" spans="1:16" ht="15.6" customHeight="1" x14ac:dyDescent="0.25">
      <c r="A107" s="1427" t="s">
        <v>229</v>
      </c>
      <c r="B107" s="1428"/>
      <c r="C107" s="1428"/>
      <c r="D107" s="1429"/>
      <c r="E107" s="322"/>
      <c r="F107" s="322">
        <v>222710</v>
      </c>
      <c r="G107" s="734" t="s">
        <v>15</v>
      </c>
      <c r="H107" s="734"/>
      <c r="I107" s="322">
        <v>6.83</v>
      </c>
      <c r="J107" s="367">
        <v>80</v>
      </c>
      <c r="K107" s="1464">
        <v>80</v>
      </c>
      <c r="L107" s="1464"/>
      <c r="M107" s="1464">
        <v>80</v>
      </c>
      <c r="N107" s="1464"/>
      <c r="O107" s="1464">
        <v>80</v>
      </c>
      <c r="P107" s="1464"/>
    </row>
    <row r="108" spans="1:16" ht="15.6" customHeight="1" x14ac:dyDescent="0.25">
      <c r="A108" s="1427" t="s">
        <v>230</v>
      </c>
      <c r="B108" s="1428"/>
      <c r="C108" s="1428"/>
      <c r="D108" s="1429"/>
      <c r="E108" s="322"/>
      <c r="F108" s="322">
        <v>222720</v>
      </c>
      <c r="G108" s="734" t="s">
        <v>15</v>
      </c>
      <c r="H108" s="734"/>
      <c r="I108" s="322">
        <v>101.28</v>
      </c>
      <c r="J108" s="367">
        <v>150</v>
      </c>
      <c r="K108" s="1464">
        <v>150</v>
      </c>
      <c r="L108" s="1464"/>
      <c r="M108" s="1464">
        <v>170</v>
      </c>
      <c r="N108" s="1464"/>
      <c r="O108" s="1464">
        <v>180</v>
      </c>
      <c r="P108" s="1464"/>
    </row>
    <row r="109" spans="1:16" ht="15.6" customHeight="1" x14ac:dyDescent="0.25">
      <c r="A109" s="1427" t="s">
        <v>184</v>
      </c>
      <c r="B109" s="1428"/>
      <c r="C109" s="1428"/>
      <c r="D109" s="1429"/>
      <c r="E109" s="322"/>
      <c r="F109" s="322">
        <v>222910</v>
      </c>
      <c r="G109" s="734" t="s">
        <v>15</v>
      </c>
      <c r="H109" s="734"/>
      <c r="I109" s="322">
        <v>59.89</v>
      </c>
      <c r="J109" s="367">
        <v>80</v>
      </c>
      <c r="K109" s="1464">
        <v>80</v>
      </c>
      <c r="L109" s="1464"/>
      <c r="M109" s="1464">
        <v>80</v>
      </c>
      <c r="N109" s="1464"/>
      <c r="O109" s="1464">
        <v>80</v>
      </c>
      <c r="P109" s="1464"/>
    </row>
    <row r="110" spans="1:16" ht="15.6" customHeight="1" x14ac:dyDescent="0.25">
      <c r="A110" s="1427" t="s">
        <v>215</v>
      </c>
      <c r="B110" s="1428"/>
      <c r="C110" s="1428"/>
      <c r="D110" s="1429"/>
      <c r="E110" s="322"/>
      <c r="F110" s="322">
        <v>222920</v>
      </c>
      <c r="G110" s="734" t="s">
        <v>15</v>
      </c>
      <c r="H110" s="734"/>
      <c r="I110" s="322">
        <v>20</v>
      </c>
      <c r="J110" s="367">
        <v>70</v>
      </c>
      <c r="K110" s="1464">
        <v>80</v>
      </c>
      <c r="L110" s="1464"/>
      <c r="M110" s="1464">
        <v>70</v>
      </c>
      <c r="N110" s="1464"/>
      <c r="O110" s="1464">
        <v>50</v>
      </c>
      <c r="P110" s="1464"/>
    </row>
    <row r="111" spans="1:16" ht="15.6" customHeight="1" x14ac:dyDescent="0.25">
      <c r="A111" s="1427" t="s">
        <v>345</v>
      </c>
      <c r="B111" s="1428"/>
      <c r="C111" s="1428"/>
      <c r="D111" s="1429"/>
      <c r="E111" s="322"/>
      <c r="F111" s="322">
        <v>222950</v>
      </c>
      <c r="G111" s="726" t="s">
        <v>15</v>
      </c>
      <c r="H111" s="727"/>
      <c r="I111" s="322">
        <v>4.3</v>
      </c>
      <c r="J111" s="367">
        <v>25</v>
      </c>
      <c r="K111" s="1419">
        <v>35</v>
      </c>
      <c r="L111" s="1420"/>
      <c r="M111" s="1419">
        <v>35</v>
      </c>
      <c r="N111" s="1420"/>
      <c r="O111" s="1419">
        <v>35</v>
      </c>
      <c r="P111" s="1420"/>
    </row>
    <row r="112" spans="1:16" ht="15.6" customHeight="1" x14ac:dyDescent="0.25">
      <c r="A112" s="1427" t="s">
        <v>282</v>
      </c>
      <c r="B112" s="1428"/>
      <c r="C112" s="1428"/>
      <c r="D112" s="1429"/>
      <c r="E112" s="322"/>
      <c r="F112" s="322">
        <v>222970</v>
      </c>
      <c r="G112" s="726" t="s">
        <v>15</v>
      </c>
      <c r="H112" s="727"/>
      <c r="I112" s="322">
        <v>2.8</v>
      </c>
      <c r="J112" s="367">
        <v>10</v>
      </c>
      <c r="K112" s="1419">
        <v>10</v>
      </c>
      <c r="L112" s="1420"/>
      <c r="M112" s="1419">
        <v>10</v>
      </c>
      <c r="N112" s="1420"/>
      <c r="O112" s="1419">
        <v>10</v>
      </c>
      <c r="P112" s="1420"/>
    </row>
    <row r="113" spans="1:16" ht="15.6" customHeight="1" x14ac:dyDescent="0.25">
      <c r="A113" s="1427" t="s">
        <v>384</v>
      </c>
      <c r="B113" s="1428"/>
      <c r="C113" s="1428"/>
      <c r="D113" s="1429"/>
      <c r="E113" s="322"/>
      <c r="F113" s="322">
        <v>222980</v>
      </c>
      <c r="G113" s="726" t="s">
        <v>15</v>
      </c>
      <c r="H113" s="727"/>
      <c r="I113" s="322">
        <v>6.42</v>
      </c>
      <c r="J113" s="367">
        <v>15</v>
      </c>
      <c r="K113" s="1419">
        <v>15</v>
      </c>
      <c r="L113" s="1420"/>
      <c r="M113" s="1419">
        <v>15</v>
      </c>
      <c r="N113" s="1420"/>
      <c r="O113" s="1419">
        <v>15</v>
      </c>
      <c r="P113" s="1420"/>
    </row>
    <row r="114" spans="1:16" ht="15.6" customHeight="1" x14ac:dyDescent="0.25">
      <c r="A114" s="1427" t="s">
        <v>94</v>
      </c>
      <c r="B114" s="1428"/>
      <c r="C114" s="1428"/>
      <c r="D114" s="1429"/>
      <c r="E114" s="322"/>
      <c r="F114" s="322">
        <v>222990</v>
      </c>
      <c r="G114" s="734" t="s">
        <v>15</v>
      </c>
      <c r="H114" s="734"/>
      <c r="I114" s="322">
        <v>331.32</v>
      </c>
      <c r="J114" s="367">
        <v>450</v>
      </c>
      <c r="K114" s="1464">
        <v>450</v>
      </c>
      <c r="L114" s="1464"/>
      <c r="M114" s="1464">
        <v>450</v>
      </c>
      <c r="N114" s="1464"/>
      <c r="O114" s="1464">
        <v>450</v>
      </c>
      <c r="P114" s="1464"/>
    </row>
    <row r="115" spans="1:16" ht="45.6" customHeight="1" x14ac:dyDescent="0.25">
      <c r="A115" s="1468" t="s">
        <v>385</v>
      </c>
      <c r="B115" s="1469"/>
      <c r="C115" s="1469"/>
      <c r="D115" s="1470"/>
      <c r="E115" s="326"/>
      <c r="F115" s="326">
        <v>273500</v>
      </c>
      <c r="G115" s="751" t="s">
        <v>15</v>
      </c>
      <c r="H115" s="752"/>
      <c r="I115" s="326">
        <v>1.99</v>
      </c>
      <c r="J115" s="360">
        <v>15</v>
      </c>
      <c r="K115" s="1439">
        <v>15</v>
      </c>
      <c r="L115" s="1440"/>
      <c r="M115" s="1439">
        <v>15</v>
      </c>
      <c r="N115" s="1440"/>
      <c r="O115" s="1439">
        <v>15</v>
      </c>
      <c r="P115" s="1440"/>
    </row>
    <row r="116" spans="1:16" ht="19.149999999999999" customHeight="1" x14ac:dyDescent="0.25">
      <c r="A116" s="1468" t="s">
        <v>472</v>
      </c>
      <c r="B116" s="1469"/>
      <c r="C116" s="1469"/>
      <c r="D116" s="1470"/>
      <c r="E116" s="326"/>
      <c r="F116" s="113" t="s">
        <v>486</v>
      </c>
      <c r="G116" s="750" t="s">
        <v>15</v>
      </c>
      <c r="H116" s="750"/>
      <c r="I116" s="326">
        <v>4.38</v>
      </c>
      <c r="J116" s="360">
        <v>10</v>
      </c>
      <c r="K116" s="1471">
        <v>10</v>
      </c>
      <c r="L116" s="1471"/>
      <c r="M116" s="1471">
        <v>10</v>
      </c>
      <c r="N116" s="1471"/>
      <c r="O116" s="1471">
        <v>10</v>
      </c>
      <c r="P116" s="1471"/>
    </row>
    <row r="117" spans="1:16" ht="13.9" customHeight="1" x14ac:dyDescent="0.25">
      <c r="A117" s="1468" t="s">
        <v>473</v>
      </c>
      <c r="B117" s="1469"/>
      <c r="C117" s="1469"/>
      <c r="D117" s="1470"/>
      <c r="E117" s="326"/>
      <c r="F117" s="113" t="s">
        <v>487</v>
      </c>
      <c r="G117" s="750" t="s">
        <v>15</v>
      </c>
      <c r="H117" s="750"/>
      <c r="I117" s="326">
        <v>3.77</v>
      </c>
      <c r="J117" s="360">
        <v>15</v>
      </c>
      <c r="K117" s="1471">
        <v>15</v>
      </c>
      <c r="L117" s="1471"/>
      <c r="M117" s="1471">
        <v>15</v>
      </c>
      <c r="N117" s="1471"/>
      <c r="O117" s="1471">
        <v>15</v>
      </c>
      <c r="P117" s="1471"/>
    </row>
    <row r="118" spans="1:16" ht="15.6" customHeight="1" x14ac:dyDescent="0.25">
      <c r="A118" s="1468" t="s">
        <v>98</v>
      </c>
      <c r="B118" s="1469"/>
      <c r="C118" s="1469"/>
      <c r="D118" s="1470"/>
      <c r="E118" s="322"/>
      <c r="F118" s="113" t="s">
        <v>488</v>
      </c>
      <c r="G118" s="734" t="s">
        <v>15</v>
      </c>
      <c r="H118" s="734"/>
      <c r="I118" s="373">
        <v>273.56</v>
      </c>
      <c r="J118" s="360">
        <f>J119+J120+J123+J124</f>
        <v>715</v>
      </c>
      <c r="K118" s="1439">
        <v>665</v>
      </c>
      <c r="L118" s="1440"/>
      <c r="M118" s="1439">
        <v>670</v>
      </c>
      <c r="N118" s="1440"/>
      <c r="O118" s="1439">
        <v>680</v>
      </c>
      <c r="P118" s="1440"/>
    </row>
    <row r="119" spans="1:16" ht="15.6" customHeight="1" x14ac:dyDescent="0.25">
      <c r="A119" s="1427" t="s">
        <v>332</v>
      </c>
      <c r="B119" s="1428"/>
      <c r="C119" s="1428"/>
      <c r="D119" s="1429"/>
      <c r="E119" s="322"/>
      <c r="F119" s="177" t="s">
        <v>489</v>
      </c>
      <c r="G119" s="734" t="s">
        <v>15</v>
      </c>
      <c r="H119" s="734"/>
      <c r="I119" s="322">
        <v>155.86000000000001</v>
      </c>
      <c r="J119" s="367">
        <v>100</v>
      </c>
      <c r="K119" s="1464">
        <v>120</v>
      </c>
      <c r="L119" s="1464"/>
      <c r="M119" s="1464">
        <v>120</v>
      </c>
      <c r="N119" s="1464"/>
      <c r="O119" s="1464">
        <v>110</v>
      </c>
      <c r="P119" s="1464"/>
    </row>
    <row r="120" spans="1:16" ht="15.6" customHeight="1" x14ac:dyDescent="0.25">
      <c r="A120" s="1427" t="s">
        <v>284</v>
      </c>
      <c r="B120" s="1428"/>
      <c r="C120" s="1428"/>
      <c r="D120" s="1429"/>
      <c r="E120" s="322"/>
      <c r="F120" s="177" t="s">
        <v>490</v>
      </c>
      <c r="G120" s="734" t="s">
        <v>15</v>
      </c>
      <c r="H120" s="734"/>
      <c r="I120" s="322">
        <v>0</v>
      </c>
      <c r="J120" s="367">
        <v>400</v>
      </c>
      <c r="K120" s="1464">
        <v>300</v>
      </c>
      <c r="L120" s="1464"/>
      <c r="M120" s="1464">
        <v>300</v>
      </c>
      <c r="N120" s="1464"/>
      <c r="O120" s="1464">
        <v>300</v>
      </c>
      <c r="P120" s="1464"/>
    </row>
    <row r="121" spans="1:16" ht="15.6" customHeight="1" x14ac:dyDescent="0.25">
      <c r="A121" s="1475" t="s">
        <v>452</v>
      </c>
      <c r="B121" s="1476"/>
      <c r="C121" s="1476"/>
      <c r="D121" s="1477"/>
      <c r="E121" s="372"/>
      <c r="F121" s="177" t="s">
        <v>516</v>
      </c>
      <c r="G121" s="726"/>
      <c r="H121" s="727"/>
      <c r="I121" s="372">
        <v>65.83</v>
      </c>
      <c r="J121" s="367">
        <v>0</v>
      </c>
      <c r="K121" s="1419">
        <v>55</v>
      </c>
      <c r="L121" s="1420"/>
      <c r="M121" s="1419">
        <v>60</v>
      </c>
      <c r="N121" s="1420"/>
      <c r="O121" s="1419">
        <v>80</v>
      </c>
      <c r="P121" s="1420"/>
    </row>
    <row r="122" spans="1:16" ht="15.6" customHeight="1" x14ac:dyDescent="0.25">
      <c r="A122" s="1427" t="s">
        <v>474</v>
      </c>
      <c r="B122" s="1428"/>
      <c r="C122" s="1428"/>
      <c r="D122" s="1429"/>
      <c r="E122" s="322"/>
      <c r="F122" s="177" t="s">
        <v>491</v>
      </c>
      <c r="G122" s="734" t="s">
        <v>15</v>
      </c>
      <c r="H122" s="734"/>
      <c r="I122" s="322">
        <v>9.9499999999999993</v>
      </c>
      <c r="J122" s="367">
        <v>0</v>
      </c>
      <c r="K122" s="1419">
        <v>50</v>
      </c>
      <c r="L122" s="1420"/>
      <c r="M122" s="1419">
        <v>100</v>
      </c>
      <c r="N122" s="1420"/>
      <c r="O122" s="1419">
        <v>100</v>
      </c>
      <c r="P122" s="1420"/>
    </row>
    <row r="123" spans="1:16" ht="15.6" customHeight="1" x14ac:dyDescent="0.25">
      <c r="A123" s="1427" t="s">
        <v>475</v>
      </c>
      <c r="B123" s="1428"/>
      <c r="C123" s="1428"/>
      <c r="D123" s="1429"/>
      <c r="E123" s="322"/>
      <c r="F123" s="177" t="s">
        <v>492</v>
      </c>
      <c r="G123" s="734" t="s">
        <v>15</v>
      </c>
      <c r="H123" s="734"/>
      <c r="I123" s="322">
        <v>0</v>
      </c>
      <c r="J123" s="367">
        <v>145</v>
      </c>
      <c r="K123" s="1464">
        <v>70</v>
      </c>
      <c r="L123" s="1464"/>
      <c r="M123" s="1464">
        <v>50</v>
      </c>
      <c r="N123" s="1464"/>
      <c r="O123" s="1464">
        <v>30</v>
      </c>
      <c r="P123" s="1464"/>
    </row>
    <row r="124" spans="1:16" ht="15.6" customHeight="1" x14ac:dyDescent="0.25">
      <c r="A124" s="1427" t="s">
        <v>476</v>
      </c>
      <c r="B124" s="1428"/>
      <c r="C124" s="1428"/>
      <c r="D124" s="1429"/>
      <c r="E124" s="322"/>
      <c r="F124" s="177" t="s">
        <v>493</v>
      </c>
      <c r="G124" s="734" t="s">
        <v>15</v>
      </c>
      <c r="H124" s="734"/>
      <c r="I124" s="322">
        <v>41.92</v>
      </c>
      <c r="J124" s="367">
        <v>70</v>
      </c>
      <c r="K124" s="1464">
        <v>70</v>
      </c>
      <c r="L124" s="1464"/>
      <c r="M124" s="1464">
        <v>80</v>
      </c>
      <c r="N124" s="1464"/>
      <c r="O124" s="1464">
        <v>100</v>
      </c>
      <c r="P124" s="1464"/>
    </row>
    <row r="125" spans="1:16" ht="15.6" customHeight="1" x14ac:dyDescent="0.25">
      <c r="A125" s="1468" t="s">
        <v>570</v>
      </c>
      <c r="B125" s="1469"/>
      <c r="C125" s="1469"/>
      <c r="D125" s="1470"/>
      <c r="E125" s="366"/>
      <c r="F125" s="133" t="s">
        <v>494</v>
      </c>
      <c r="G125" s="734" t="s">
        <v>15</v>
      </c>
      <c r="H125" s="734"/>
      <c r="I125" s="373">
        <v>286.77999999999997</v>
      </c>
      <c r="J125" s="360">
        <f>J126+J129+J130+J131</f>
        <v>415.74</v>
      </c>
      <c r="K125" s="1439">
        <f>K126+K127+K129+K130+K131+K131</f>
        <v>390.3</v>
      </c>
      <c r="L125" s="1440"/>
      <c r="M125" s="1439">
        <f>M126+M129+M130+M131+M127+M128</f>
        <v>412.3</v>
      </c>
      <c r="N125" s="1440"/>
      <c r="O125" s="1439">
        <f>O126+O129+O130+O131+O127+O128</f>
        <v>415</v>
      </c>
      <c r="P125" s="1440"/>
    </row>
    <row r="126" spans="1:16" ht="33.6" customHeight="1" x14ac:dyDescent="0.25">
      <c r="A126" s="1427" t="s">
        <v>102</v>
      </c>
      <c r="B126" s="1428"/>
      <c r="C126" s="1428"/>
      <c r="D126" s="1429"/>
      <c r="E126" s="322"/>
      <c r="F126" s="322">
        <v>331110</v>
      </c>
      <c r="G126" s="734" t="s">
        <v>15</v>
      </c>
      <c r="H126" s="734"/>
      <c r="I126" s="322">
        <v>142.37</v>
      </c>
      <c r="J126" s="367">
        <v>285.74</v>
      </c>
      <c r="K126" s="1464">
        <v>235.3</v>
      </c>
      <c r="L126" s="1464"/>
      <c r="M126" s="1464">
        <v>242.3</v>
      </c>
      <c r="N126" s="1464"/>
      <c r="O126" s="1464">
        <v>260</v>
      </c>
      <c r="P126" s="1464"/>
    </row>
    <row r="127" spans="1:16" ht="19.149999999999999" customHeight="1" x14ac:dyDescent="0.25">
      <c r="A127" s="1427" t="s">
        <v>221</v>
      </c>
      <c r="B127" s="1428"/>
      <c r="C127" s="1428"/>
      <c r="D127" s="1429"/>
      <c r="E127" s="322"/>
      <c r="F127" s="322">
        <v>332110</v>
      </c>
      <c r="G127" s="734" t="s">
        <v>15</v>
      </c>
      <c r="H127" s="734"/>
      <c r="I127" s="322">
        <v>33.270000000000003</v>
      </c>
      <c r="J127" s="367">
        <v>0</v>
      </c>
      <c r="K127" s="1419">
        <v>30</v>
      </c>
      <c r="L127" s="1420"/>
      <c r="M127" s="1419">
        <v>40</v>
      </c>
      <c r="N127" s="1420"/>
      <c r="O127" s="1419">
        <v>30</v>
      </c>
      <c r="P127" s="1420"/>
    </row>
    <row r="128" spans="1:16" ht="17.45" customHeight="1" x14ac:dyDescent="0.25">
      <c r="A128" s="1427" t="s">
        <v>334</v>
      </c>
      <c r="B128" s="1428"/>
      <c r="C128" s="1428"/>
      <c r="D128" s="1429"/>
      <c r="E128" s="372"/>
      <c r="F128" s="372">
        <v>333110</v>
      </c>
      <c r="G128" s="734" t="s">
        <v>15</v>
      </c>
      <c r="H128" s="734"/>
      <c r="I128" s="372">
        <v>9.9</v>
      </c>
      <c r="J128" s="367"/>
      <c r="K128" s="1419">
        <v>10</v>
      </c>
      <c r="L128" s="1420"/>
      <c r="M128" s="1419">
        <v>10</v>
      </c>
      <c r="N128" s="1420"/>
      <c r="O128" s="1419">
        <v>10</v>
      </c>
      <c r="P128" s="1420"/>
    </row>
    <row r="129" spans="1:16" ht="32.450000000000003" customHeight="1" x14ac:dyDescent="0.25">
      <c r="A129" s="1472" t="s">
        <v>477</v>
      </c>
      <c r="B129" s="1473"/>
      <c r="C129" s="1473"/>
      <c r="D129" s="1474"/>
      <c r="E129" s="322"/>
      <c r="F129" s="322">
        <v>336110</v>
      </c>
      <c r="G129" s="734" t="s">
        <v>15</v>
      </c>
      <c r="H129" s="734"/>
      <c r="I129" s="322">
        <v>54.28</v>
      </c>
      <c r="J129" s="367">
        <v>70</v>
      </c>
      <c r="K129" s="1464">
        <v>60</v>
      </c>
      <c r="L129" s="1464"/>
      <c r="M129" s="1464">
        <v>60</v>
      </c>
      <c r="N129" s="1464"/>
      <c r="O129" s="1464">
        <v>60</v>
      </c>
      <c r="P129" s="1464"/>
    </row>
    <row r="130" spans="1:16" ht="29.45" customHeight="1" x14ac:dyDescent="0.25">
      <c r="A130" s="1427" t="s">
        <v>391</v>
      </c>
      <c r="B130" s="1428"/>
      <c r="C130" s="1428"/>
      <c r="D130" s="1429"/>
      <c r="E130" s="322"/>
      <c r="F130" s="322">
        <v>338110</v>
      </c>
      <c r="G130" s="734" t="s">
        <v>15</v>
      </c>
      <c r="H130" s="734"/>
      <c r="I130" s="322">
        <v>41.96</v>
      </c>
      <c r="J130" s="367">
        <v>60</v>
      </c>
      <c r="K130" s="1464">
        <v>45</v>
      </c>
      <c r="L130" s="1464"/>
      <c r="M130" s="1464">
        <v>50</v>
      </c>
      <c r="N130" s="1464"/>
      <c r="O130" s="1464">
        <v>45</v>
      </c>
      <c r="P130" s="1464"/>
    </row>
    <row r="131" spans="1:16" ht="25.15" customHeight="1" x14ac:dyDescent="0.25">
      <c r="A131" s="795" t="s">
        <v>104</v>
      </c>
      <c r="B131" s="796"/>
      <c r="C131" s="796"/>
      <c r="D131" s="797"/>
      <c r="E131" s="337"/>
      <c r="F131" s="337">
        <v>339110</v>
      </c>
      <c r="G131" s="734" t="s">
        <v>15</v>
      </c>
      <c r="H131" s="734"/>
      <c r="I131" s="337">
        <v>5</v>
      </c>
      <c r="J131" s="361">
        <v>0</v>
      </c>
      <c r="K131" s="1419">
        <v>10</v>
      </c>
      <c r="L131" s="1420"/>
      <c r="M131" s="1419">
        <v>10</v>
      </c>
      <c r="N131" s="1420"/>
      <c r="O131" s="1419">
        <v>10</v>
      </c>
      <c r="P131" s="1420"/>
    </row>
    <row r="132" spans="1:16" ht="31.9" customHeight="1" x14ac:dyDescent="0.25">
      <c r="A132" s="1421" t="s">
        <v>499</v>
      </c>
      <c r="B132" s="1422"/>
      <c r="C132" s="1422"/>
      <c r="D132" s="1423"/>
      <c r="E132" s="362" t="s">
        <v>500</v>
      </c>
      <c r="F132" s="337"/>
      <c r="G132" s="734" t="s">
        <v>15</v>
      </c>
      <c r="H132" s="734"/>
      <c r="I132" s="364">
        <v>2761.4</v>
      </c>
      <c r="J132" s="365">
        <v>2761.4</v>
      </c>
      <c r="K132" s="1424">
        <v>2761.4</v>
      </c>
      <c r="L132" s="1425"/>
      <c r="M132" s="1424">
        <v>2761.4</v>
      </c>
      <c r="N132" s="1425"/>
      <c r="O132" s="1424">
        <v>2761.4</v>
      </c>
      <c r="P132" s="1425"/>
    </row>
    <row r="133" spans="1:16" ht="33.6" customHeight="1" x14ac:dyDescent="0.25">
      <c r="A133" s="806" t="s">
        <v>501</v>
      </c>
      <c r="B133" s="812"/>
      <c r="C133" s="812"/>
      <c r="D133" s="807"/>
      <c r="E133" s="337"/>
      <c r="F133" s="337">
        <v>252100</v>
      </c>
      <c r="G133" s="734" t="s">
        <v>15</v>
      </c>
      <c r="H133" s="734"/>
      <c r="I133" s="337">
        <v>2761.4</v>
      </c>
      <c r="J133" s="361">
        <v>2761.4</v>
      </c>
      <c r="K133" s="1419">
        <v>2761.4</v>
      </c>
      <c r="L133" s="1420"/>
      <c r="M133" s="1419">
        <v>2761.4</v>
      </c>
      <c r="N133" s="1420"/>
      <c r="O133" s="1419">
        <v>2761.4</v>
      </c>
      <c r="P133" s="1420"/>
    </row>
    <row r="134" spans="1:16" ht="33.6" customHeight="1" x14ac:dyDescent="0.25">
      <c r="A134" s="1421" t="s">
        <v>502</v>
      </c>
      <c r="B134" s="1422"/>
      <c r="C134" s="1422"/>
      <c r="D134" s="1423"/>
      <c r="E134" s="362" t="s">
        <v>503</v>
      </c>
      <c r="F134" s="337"/>
      <c r="G134" s="734" t="s">
        <v>15</v>
      </c>
      <c r="H134" s="734"/>
      <c r="I134" s="364">
        <v>858.6</v>
      </c>
      <c r="J134" s="365">
        <v>858.6</v>
      </c>
      <c r="K134" s="1424">
        <v>858.6</v>
      </c>
      <c r="L134" s="1425"/>
      <c r="M134" s="1424">
        <v>858.6</v>
      </c>
      <c r="N134" s="1425"/>
      <c r="O134" s="1424">
        <v>858.6</v>
      </c>
      <c r="P134" s="1425"/>
    </row>
    <row r="135" spans="1:16" ht="33.6" customHeight="1" x14ac:dyDescent="0.25">
      <c r="A135" s="806" t="s">
        <v>501</v>
      </c>
      <c r="B135" s="812"/>
      <c r="C135" s="812"/>
      <c r="D135" s="807"/>
      <c r="E135" s="337"/>
      <c r="F135" s="337">
        <v>252100</v>
      </c>
      <c r="G135" s="734" t="s">
        <v>15</v>
      </c>
      <c r="H135" s="734"/>
      <c r="I135" s="337">
        <v>858.6</v>
      </c>
      <c r="J135" s="361">
        <v>858.6</v>
      </c>
      <c r="K135" s="1419">
        <v>858.6</v>
      </c>
      <c r="L135" s="1420"/>
      <c r="M135" s="1419">
        <v>858.6</v>
      </c>
      <c r="N135" s="1420"/>
      <c r="O135" s="1419">
        <v>858.6</v>
      </c>
      <c r="P135" s="1420"/>
    </row>
    <row r="136" spans="1:16" ht="15.75" x14ac:dyDescent="0.25">
      <c r="A136" s="323"/>
      <c r="B136" s="332"/>
      <c r="C136" s="332"/>
      <c r="D136" s="332"/>
      <c r="E136" s="332"/>
      <c r="F136" s="332"/>
      <c r="G136" s="332"/>
      <c r="H136" s="332"/>
      <c r="I136" s="332"/>
      <c r="J136" s="332"/>
      <c r="K136" s="332"/>
      <c r="L136" s="332"/>
      <c r="M136" s="332"/>
      <c r="N136" s="332"/>
      <c r="O136" s="332"/>
      <c r="P136" s="324"/>
    </row>
    <row r="137" spans="1:16" ht="15.75" x14ac:dyDescent="0.25">
      <c r="A137" s="758" t="s">
        <v>225</v>
      </c>
      <c r="B137" s="759"/>
      <c r="C137" s="759"/>
      <c r="D137" s="759"/>
      <c r="E137" s="759"/>
      <c r="F137" s="759"/>
      <c r="G137" s="759"/>
      <c r="H137" s="759"/>
      <c r="I137" s="759"/>
      <c r="J137" s="759"/>
      <c r="K137" s="759"/>
      <c r="L137" s="759"/>
      <c r="M137" s="759"/>
      <c r="N137" s="759"/>
      <c r="O137" s="759"/>
      <c r="P137" s="760"/>
    </row>
    <row r="138" spans="1:16" ht="15.75" x14ac:dyDescent="0.25">
      <c r="A138" s="734" t="s">
        <v>7</v>
      </c>
      <c r="B138" s="734"/>
      <c r="C138" s="734"/>
      <c r="D138" s="734"/>
      <c r="E138" s="726" t="s">
        <v>2</v>
      </c>
      <c r="F138" s="741"/>
      <c r="G138" s="741"/>
      <c r="H138" s="727"/>
      <c r="I138" s="748" t="s">
        <v>64</v>
      </c>
      <c r="J138" s="748" t="s">
        <v>65</v>
      </c>
      <c r="K138" s="748" t="s">
        <v>307</v>
      </c>
      <c r="L138" s="325">
        <v>2017</v>
      </c>
      <c r="M138" s="748" t="s">
        <v>308</v>
      </c>
      <c r="N138" s="322">
        <v>2018</v>
      </c>
      <c r="O138" s="322">
        <v>2019</v>
      </c>
      <c r="P138" s="322">
        <v>2020</v>
      </c>
    </row>
    <row r="139" spans="1:16" ht="64.150000000000006" customHeight="1" x14ac:dyDescent="0.25">
      <c r="A139" s="734"/>
      <c r="B139" s="734"/>
      <c r="C139" s="734"/>
      <c r="D139" s="734"/>
      <c r="E139" s="322" t="s">
        <v>66</v>
      </c>
      <c r="F139" s="322" t="s">
        <v>61</v>
      </c>
      <c r="G139" s="328" t="s">
        <v>12</v>
      </c>
      <c r="H139" s="327" t="s">
        <v>62</v>
      </c>
      <c r="I139" s="748"/>
      <c r="J139" s="748"/>
      <c r="K139" s="748"/>
      <c r="L139" s="115" t="s">
        <v>67</v>
      </c>
      <c r="M139" s="748"/>
      <c r="N139" s="116" t="s">
        <v>12</v>
      </c>
      <c r="O139" s="328" t="s">
        <v>13</v>
      </c>
      <c r="P139" s="328" t="s">
        <v>13</v>
      </c>
    </row>
    <row r="140" spans="1:16" ht="15.75" x14ac:dyDescent="0.25">
      <c r="A140" s="726">
        <v>1</v>
      </c>
      <c r="B140" s="741"/>
      <c r="C140" s="741"/>
      <c r="D140" s="727"/>
      <c r="E140" s="322">
        <v>2</v>
      </c>
      <c r="F140" s="322">
        <v>3</v>
      </c>
      <c r="G140" s="322">
        <v>4</v>
      </c>
      <c r="H140" s="322">
        <v>5</v>
      </c>
      <c r="I140" s="322">
        <v>6</v>
      </c>
      <c r="J140" s="322">
        <v>7</v>
      </c>
      <c r="K140" s="322">
        <v>8</v>
      </c>
      <c r="L140" s="322">
        <v>9</v>
      </c>
      <c r="M140" s="322" t="s">
        <v>68</v>
      </c>
      <c r="N140" s="322">
        <v>11</v>
      </c>
      <c r="O140" s="322">
        <v>12</v>
      </c>
      <c r="P140" s="322">
        <v>13</v>
      </c>
    </row>
    <row r="141" spans="1:16" ht="15.75" x14ac:dyDescent="0.25">
      <c r="A141" s="742"/>
      <c r="B141" s="743"/>
      <c r="C141" s="743"/>
      <c r="D141" s="744"/>
      <c r="E141" s="78"/>
      <c r="F141" s="78"/>
      <c r="G141" s="78"/>
      <c r="H141" s="78"/>
      <c r="I141" s="78"/>
      <c r="J141" s="78"/>
      <c r="K141" s="78"/>
      <c r="L141" s="78"/>
      <c r="M141" s="78"/>
      <c r="N141" s="78"/>
      <c r="O141" s="78"/>
      <c r="P141" s="78"/>
    </row>
    <row r="142" spans="1:16" ht="15.75" x14ac:dyDescent="0.25">
      <c r="A142" s="742"/>
      <c r="B142" s="743"/>
      <c r="C142" s="743"/>
      <c r="D142" s="744"/>
      <c r="E142" s="78"/>
      <c r="F142" s="78"/>
      <c r="G142" s="78"/>
      <c r="H142" s="78"/>
      <c r="I142" s="78"/>
      <c r="J142" s="78"/>
      <c r="K142" s="78"/>
      <c r="L142" s="78"/>
      <c r="M142" s="78"/>
      <c r="N142" s="78"/>
      <c r="O142" s="78"/>
      <c r="P142" s="78"/>
    </row>
    <row r="143" spans="1:16" ht="15.75" x14ac:dyDescent="0.25">
      <c r="A143" s="742"/>
      <c r="B143" s="743"/>
      <c r="C143" s="743"/>
      <c r="D143" s="744"/>
      <c r="E143" s="78"/>
      <c r="F143" s="78"/>
      <c r="G143" s="78"/>
      <c r="H143" s="78"/>
      <c r="I143" s="78"/>
      <c r="J143" s="78"/>
      <c r="K143" s="78"/>
      <c r="L143" s="78"/>
      <c r="M143" s="78"/>
      <c r="N143" s="78"/>
      <c r="O143" s="78"/>
      <c r="P143" s="78"/>
    </row>
    <row r="144" spans="1:16" ht="15.75" x14ac:dyDescent="0.25">
      <c r="A144" s="82"/>
      <c r="B144" s="82"/>
      <c r="C144" s="82"/>
      <c r="D144" s="82"/>
      <c r="E144" s="82"/>
      <c r="F144" s="82"/>
      <c r="G144" s="82"/>
      <c r="H144" s="82"/>
      <c r="I144" s="82"/>
      <c r="J144" s="82"/>
      <c r="K144" s="82"/>
      <c r="L144" s="82"/>
      <c r="M144" s="82"/>
      <c r="N144" s="82"/>
      <c r="O144" s="82"/>
      <c r="P144" s="82"/>
    </row>
    <row r="145" spans="1:16" ht="15.75" x14ac:dyDescent="0.25">
      <c r="A145" s="745" t="s">
        <v>573</v>
      </c>
      <c r="B145" s="746"/>
      <c r="C145" s="746"/>
      <c r="D145" s="746"/>
      <c r="E145" s="746"/>
      <c r="F145" s="746"/>
      <c r="G145" s="746"/>
      <c r="H145" s="746"/>
      <c r="I145" s="746"/>
      <c r="J145" s="746"/>
      <c r="K145" s="746"/>
      <c r="L145" s="746"/>
      <c r="M145" s="746"/>
      <c r="N145" s="746"/>
      <c r="O145" s="746"/>
      <c r="P145" s="747"/>
    </row>
    <row r="146" spans="1:16" ht="15.75" x14ac:dyDescent="0.25">
      <c r="A146" s="728" t="s">
        <v>572</v>
      </c>
      <c r="B146" s="729"/>
      <c r="C146" s="729"/>
      <c r="D146" s="729"/>
      <c r="E146" s="729"/>
      <c r="F146" s="729"/>
      <c r="G146" s="729"/>
      <c r="H146" s="729"/>
      <c r="I146" s="729"/>
      <c r="J146" s="729"/>
      <c r="K146" s="729"/>
      <c r="L146" s="729"/>
      <c r="M146" s="729"/>
      <c r="N146" s="729"/>
      <c r="O146" s="729"/>
      <c r="P146" s="730"/>
    </row>
    <row r="147" spans="1:16" ht="15.75" x14ac:dyDescent="0.25">
      <c r="A147" s="728" t="s">
        <v>480</v>
      </c>
      <c r="B147" s="729"/>
      <c r="C147" s="729"/>
      <c r="D147" s="729"/>
      <c r="E147" s="729"/>
      <c r="F147" s="729"/>
      <c r="G147" s="729"/>
      <c r="H147" s="729"/>
      <c r="I147" s="729"/>
      <c r="J147" s="729"/>
      <c r="K147" s="729"/>
      <c r="L147" s="729"/>
      <c r="M147" s="729"/>
      <c r="N147" s="729"/>
      <c r="O147" s="729"/>
      <c r="P147" s="730"/>
    </row>
    <row r="148" spans="1:16" ht="15.75" x14ac:dyDescent="0.25">
      <c r="A148" s="731" t="s">
        <v>72</v>
      </c>
      <c r="B148" s="732"/>
      <c r="C148" s="732"/>
      <c r="D148" s="732"/>
      <c r="E148" s="732"/>
      <c r="F148" s="732"/>
      <c r="G148" s="732"/>
      <c r="H148" s="732"/>
      <c r="I148" s="732"/>
      <c r="J148" s="732"/>
      <c r="K148" s="732"/>
      <c r="L148" s="732"/>
      <c r="M148" s="732"/>
      <c r="N148" s="732"/>
      <c r="O148" s="732"/>
      <c r="P148" s="733"/>
    </row>
    <row r="149" spans="1:16" ht="15.75" x14ac:dyDescent="0.25">
      <c r="A149" s="82"/>
      <c r="B149" s="82"/>
      <c r="C149" s="82"/>
      <c r="D149" s="82"/>
      <c r="E149" s="82"/>
      <c r="F149" s="82"/>
      <c r="G149" s="82"/>
      <c r="H149" s="82"/>
      <c r="I149" s="82"/>
      <c r="J149" s="82"/>
      <c r="K149" s="82"/>
      <c r="L149" s="82"/>
      <c r="M149" s="82"/>
      <c r="N149" s="82"/>
      <c r="O149" s="82"/>
      <c r="P149" s="82"/>
    </row>
    <row r="150" spans="1:16" ht="15.75" x14ac:dyDescent="0.25">
      <c r="A150" s="740" t="s">
        <v>226</v>
      </c>
      <c r="B150" s="740"/>
      <c r="C150" s="740"/>
      <c r="D150" s="740"/>
      <c r="E150" s="740"/>
      <c r="F150" s="740"/>
      <c r="G150" s="740"/>
      <c r="H150" s="740"/>
      <c r="I150" s="740"/>
      <c r="J150" s="740"/>
      <c r="K150" s="740"/>
      <c r="L150" s="740"/>
      <c r="M150" s="740"/>
      <c r="N150" s="740"/>
      <c r="O150" s="740"/>
      <c r="P150" s="740"/>
    </row>
    <row r="151" spans="1:16" ht="15.75" x14ac:dyDescent="0.25">
      <c r="A151" s="82"/>
      <c r="B151" s="82"/>
      <c r="C151" s="82"/>
      <c r="D151" s="82"/>
      <c r="E151" s="82"/>
      <c r="F151" s="82"/>
      <c r="G151" s="82"/>
      <c r="H151" s="82"/>
      <c r="I151" s="82"/>
      <c r="J151" s="82"/>
      <c r="K151" s="82"/>
      <c r="L151" s="82"/>
      <c r="M151" s="82"/>
      <c r="N151" s="82"/>
      <c r="O151" s="82"/>
      <c r="P151" s="82"/>
    </row>
  </sheetData>
  <mergeCells count="454">
    <mergeCell ref="M128:N128"/>
    <mergeCell ref="O128:P128"/>
    <mergeCell ref="A121:D121"/>
    <mergeCell ref="A128:D128"/>
    <mergeCell ref="A126:D126"/>
    <mergeCell ref="G126:H126"/>
    <mergeCell ref="K126:L126"/>
    <mergeCell ref="M126:N126"/>
    <mergeCell ref="O126:P126"/>
    <mergeCell ref="A127:D127"/>
    <mergeCell ref="G127:H127"/>
    <mergeCell ref="K127:L127"/>
    <mergeCell ref="M127:N127"/>
    <mergeCell ref="O127:P127"/>
    <mergeCell ref="A124:D124"/>
    <mergeCell ref="G124:H124"/>
    <mergeCell ref="K124:L124"/>
    <mergeCell ref="M124:N124"/>
    <mergeCell ref="O124:P124"/>
    <mergeCell ref="A125:D125"/>
    <mergeCell ref="G125:H125"/>
    <mergeCell ref="K125:L125"/>
    <mergeCell ref="M125:N125"/>
    <mergeCell ref="O125:P125"/>
    <mergeCell ref="A150:P150"/>
    <mergeCell ref="K23:L23"/>
    <mergeCell ref="M23:N23"/>
    <mergeCell ref="O23:P23"/>
    <mergeCell ref="A145:P145"/>
    <mergeCell ref="A146:P146"/>
    <mergeCell ref="A147:P147"/>
    <mergeCell ref="A148:P148"/>
    <mergeCell ref="A140:D140"/>
    <mergeCell ref="A141:D141"/>
    <mergeCell ref="A142:D142"/>
    <mergeCell ref="A143:D143"/>
    <mergeCell ref="A138:D139"/>
    <mergeCell ref="E138:H138"/>
    <mergeCell ref="I138:I139"/>
    <mergeCell ref="J138:J139"/>
    <mergeCell ref="K138:K139"/>
    <mergeCell ref="M138:M139"/>
    <mergeCell ref="G121:H121"/>
    <mergeCell ref="G128:H128"/>
    <mergeCell ref="K121:L121"/>
    <mergeCell ref="M121:N121"/>
    <mergeCell ref="O121:P121"/>
    <mergeCell ref="K128:L128"/>
    <mergeCell ref="A137:P137"/>
    <mergeCell ref="A129:D129"/>
    <mergeCell ref="G129:H129"/>
    <mergeCell ref="K129:L129"/>
    <mergeCell ref="M129:N129"/>
    <mergeCell ref="O129:P129"/>
    <mergeCell ref="A130:D130"/>
    <mergeCell ref="G130:H130"/>
    <mergeCell ref="K130:L130"/>
    <mergeCell ref="M130:N130"/>
    <mergeCell ref="O130:P130"/>
    <mergeCell ref="A131:D131"/>
    <mergeCell ref="G131:H131"/>
    <mergeCell ref="K131:L131"/>
    <mergeCell ref="M131:N131"/>
    <mergeCell ref="O131:P131"/>
    <mergeCell ref="A132:D132"/>
    <mergeCell ref="G132:H132"/>
    <mergeCell ref="K132:L132"/>
    <mergeCell ref="M132:N132"/>
    <mergeCell ref="O132:P132"/>
    <mergeCell ref="A135:D135"/>
    <mergeCell ref="G135:H135"/>
    <mergeCell ref="K135:L135"/>
    <mergeCell ref="A122:D122"/>
    <mergeCell ref="G122:H122"/>
    <mergeCell ref="K122:L122"/>
    <mergeCell ref="M122:N122"/>
    <mergeCell ref="O122:P122"/>
    <mergeCell ref="A123:D123"/>
    <mergeCell ref="G123:H123"/>
    <mergeCell ref="K123:L123"/>
    <mergeCell ref="M123:N123"/>
    <mergeCell ref="O123:P123"/>
    <mergeCell ref="A119:D119"/>
    <mergeCell ref="G119:H119"/>
    <mergeCell ref="K119:L119"/>
    <mergeCell ref="M119:N119"/>
    <mergeCell ref="O119:P119"/>
    <mergeCell ref="A120:D120"/>
    <mergeCell ref="G120:H120"/>
    <mergeCell ref="K120:L120"/>
    <mergeCell ref="M120:N120"/>
    <mergeCell ref="O120:P120"/>
    <mergeCell ref="A118:D118"/>
    <mergeCell ref="G118:H118"/>
    <mergeCell ref="K118:L118"/>
    <mergeCell ref="M118:N118"/>
    <mergeCell ref="O118:P118"/>
    <mergeCell ref="A116:D116"/>
    <mergeCell ref="G116:H116"/>
    <mergeCell ref="K116:L116"/>
    <mergeCell ref="M116:N116"/>
    <mergeCell ref="O116:P116"/>
    <mergeCell ref="A117:D117"/>
    <mergeCell ref="G117:H117"/>
    <mergeCell ref="K117:L117"/>
    <mergeCell ref="M117:N117"/>
    <mergeCell ref="O117:P117"/>
    <mergeCell ref="A114:D114"/>
    <mergeCell ref="G114:H114"/>
    <mergeCell ref="K114:L114"/>
    <mergeCell ref="M114:N114"/>
    <mergeCell ref="O114:P114"/>
    <mergeCell ref="A115:D115"/>
    <mergeCell ref="G115:H115"/>
    <mergeCell ref="K115:L115"/>
    <mergeCell ref="M115:N115"/>
    <mergeCell ref="O115:P115"/>
    <mergeCell ref="A112:D112"/>
    <mergeCell ref="G112:H112"/>
    <mergeCell ref="K112:L112"/>
    <mergeCell ref="M112:N112"/>
    <mergeCell ref="O112:P112"/>
    <mergeCell ref="A113:D113"/>
    <mergeCell ref="G113:H113"/>
    <mergeCell ref="K113:L113"/>
    <mergeCell ref="M113:N113"/>
    <mergeCell ref="O113:P113"/>
    <mergeCell ref="A110:D110"/>
    <mergeCell ref="G110:H110"/>
    <mergeCell ref="K110:L110"/>
    <mergeCell ref="M110:N110"/>
    <mergeCell ref="O110:P110"/>
    <mergeCell ref="A111:D111"/>
    <mergeCell ref="G111:H111"/>
    <mergeCell ref="K111:L111"/>
    <mergeCell ref="M111:N111"/>
    <mergeCell ref="O111:P111"/>
    <mergeCell ref="A109:D109"/>
    <mergeCell ref="G109:H109"/>
    <mergeCell ref="K109:L109"/>
    <mergeCell ref="M109:N109"/>
    <mergeCell ref="O109:P109"/>
    <mergeCell ref="A107:D107"/>
    <mergeCell ref="G107:H107"/>
    <mergeCell ref="K107:L107"/>
    <mergeCell ref="M107:N107"/>
    <mergeCell ref="O107:P107"/>
    <mergeCell ref="A108:D108"/>
    <mergeCell ref="G108:H108"/>
    <mergeCell ref="K108:L108"/>
    <mergeCell ref="M108:N108"/>
    <mergeCell ref="O108:P108"/>
    <mergeCell ref="A106:D106"/>
    <mergeCell ref="G106:H106"/>
    <mergeCell ref="K106:L106"/>
    <mergeCell ref="M106:N106"/>
    <mergeCell ref="O106:P106"/>
    <mergeCell ref="A104:D104"/>
    <mergeCell ref="G104:H104"/>
    <mergeCell ref="K104:L104"/>
    <mergeCell ref="M104:N104"/>
    <mergeCell ref="O104:P104"/>
    <mergeCell ref="A105:D105"/>
    <mergeCell ref="G105:H105"/>
    <mergeCell ref="K105:L105"/>
    <mergeCell ref="M105:N105"/>
    <mergeCell ref="O105:P105"/>
    <mergeCell ref="A102:D102"/>
    <mergeCell ref="G102:H102"/>
    <mergeCell ref="K102:L102"/>
    <mergeCell ref="M102:N102"/>
    <mergeCell ref="O102:P102"/>
    <mergeCell ref="A103:D103"/>
    <mergeCell ref="G103:H103"/>
    <mergeCell ref="K103:L103"/>
    <mergeCell ref="M103:N103"/>
    <mergeCell ref="O103:P103"/>
    <mergeCell ref="O98:P98"/>
    <mergeCell ref="K101:L101"/>
    <mergeCell ref="M101:N101"/>
    <mergeCell ref="O101:P101"/>
    <mergeCell ref="A101:D101"/>
    <mergeCell ref="G101:H101"/>
    <mergeCell ref="A99:D99"/>
    <mergeCell ref="G99:H99"/>
    <mergeCell ref="K99:L99"/>
    <mergeCell ref="M99:N99"/>
    <mergeCell ref="O99:P99"/>
    <mergeCell ref="A100:D100"/>
    <mergeCell ref="G100:H100"/>
    <mergeCell ref="K100:L100"/>
    <mergeCell ref="M100:N100"/>
    <mergeCell ref="O100:P100"/>
    <mergeCell ref="A98:D98"/>
    <mergeCell ref="G98:H98"/>
    <mergeCell ref="K98:L98"/>
    <mergeCell ref="M98:N98"/>
    <mergeCell ref="A95:D95"/>
    <mergeCell ref="G95:H95"/>
    <mergeCell ref="K95:L95"/>
    <mergeCell ref="M95:N95"/>
    <mergeCell ref="O95:P95"/>
    <mergeCell ref="A97:D97"/>
    <mergeCell ref="G97:H97"/>
    <mergeCell ref="K97:L97"/>
    <mergeCell ref="M97:N97"/>
    <mergeCell ref="O97:P97"/>
    <mergeCell ref="O96:P96"/>
    <mergeCell ref="M96:N96"/>
    <mergeCell ref="K96:L96"/>
    <mergeCell ref="G96:H96"/>
    <mergeCell ref="A96:D96"/>
    <mergeCell ref="K93:L93"/>
    <mergeCell ref="M93:N93"/>
    <mergeCell ref="O93:P93"/>
    <mergeCell ref="A94:D94"/>
    <mergeCell ref="G94:H94"/>
    <mergeCell ref="K94:L94"/>
    <mergeCell ref="M94:N94"/>
    <mergeCell ref="O94:P94"/>
    <mergeCell ref="O92:P92"/>
    <mergeCell ref="A93:D93"/>
    <mergeCell ref="G93:H93"/>
    <mergeCell ref="A90:P90"/>
    <mergeCell ref="A91:D92"/>
    <mergeCell ref="E91:F91"/>
    <mergeCell ref="G91:H91"/>
    <mergeCell ref="K91:L91"/>
    <mergeCell ref="M91:N91"/>
    <mergeCell ref="O91:P91"/>
    <mergeCell ref="G92:H92"/>
    <mergeCell ref="K92:L92"/>
    <mergeCell ref="M92:N92"/>
    <mergeCell ref="A82:A86"/>
    <mergeCell ref="C82:I82"/>
    <mergeCell ref="C83:I83"/>
    <mergeCell ref="C86:I86"/>
    <mergeCell ref="A87:A88"/>
    <mergeCell ref="C87:I87"/>
    <mergeCell ref="C88:I88"/>
    <mergeCell ref="A76:P76"/>
    <mergeCell ref="A77:A78"/>
    <mergeCell ref="B77:B78"/>
    <mergeCell ref="C77:I78"/>
    <mergeCell ref="J77:J78"/>
    <mergeCell ref="A79:A81"/>
    <mergeCell ref="C79:I79"/>
    <mergeCell ref="C80:I80"/>
    <mergeCell ref="C81:I81"/>
    <mergeCell ref="C84:I84"/>
    <mergeCell ref="C85:I85"/>
    <mergeCell ref="A71:P71"/>
    <mergeCell ref="A72:C72"/>
    <mergeCell ref="D72:P72"/>
    <mergeCell ref="A73:C73"/>
    <mergeCell ref="D73:P73"/>
    <mergeCell ref="A74:C74"/>
    <mergeCell ref="D74:P74"/>
    <mergeCell ref="A68:B68"/>
    <mergeCell ref="C68:N68"/>
    <mergeCell ref="O68:P68"/>
    <mergeCell ref="A69:B69"/>
    <mergeCell ref="C69:N69"/>
    <mergeCell ref="O69:P69"/>
    <mergeCell ref="A66:B66"/>
    <mergeCell ref="C66:N66"/>
    <mergeCell ref="O66:P66"/>
    <mergeCell ref="A67:B67"/>
    <mergeCell ref="C67:N67"/>
    <mergeCell ref="O67:P67"/>
    <mergeCell ref="A62:B62"/>
    <mergeCell ref="I62:J62"/>
    <mergeCell ref="A63:B63"/>
    <mergeCell ref="I63:J63"/>
    <mergeCell ref="A64:B64"/>
    <mergeCell ref="A65:P65"/>
    <mergeCell ref="A59:B59"/>
    <mergeCell ref="I59:J59"/>
    <mergeCell ref="A60:B60"/>
    <mergeCell ref="I60:J60"/>
    <mergeCell ref="A61:B61"/>
    <mergeCell ref="I61:J61"/>
    <mergeCell ref="A55:P55"/>
    <mergeCell ref="A56:B57"/>
    <mergeCell ref="C56:H56"/>
    <mergeCell ref="I56:J57"/>
    <mergeCell ref="A58:B58"/>
    <mergeCell ref="I58:J58"/>
    <mergeCell ref="A52:C52"/>
    <mergeCell ref="E52:F52"/>
    <mergeCell ref="G52:H52"/>
    <mergeCell ref="A53:C53"/>
    <mergeCell ref="E53:F53"/>
    <mergeCell ref="G53:H53"/>
    <mergeCell ref="A50:C50"/>
    <mergeCell ref="E50:F50"/>
    <mergeCell ref="G50:H50"/>
    <mergeCell ref="A51:C51"/>
    <mergeCell ref="E51:F51"/>
    <mergeCell ref="G51:H51"/>
    <mergeCell ref="A48:C48"/>
    <mergeCell ref="E48:F48"/>
    <mergeCell ref="G48:H48"/>
    <mergeCell ref="A49:C49"/>
    <mergeCell ref="E49:F49"/>
    <mergeCell ref="G49:H49"/>
    <mergeCell ref="A46:C46"/>
    <mergeCell ref="E46:F46"/>
    <mergeCell ref="G46:H46"/>
    <mergeCell ref="A47:C47"/>
    <mergeCell ref="E47:F47"/>
    <mergeCell ref="G47:H47"/>
    <mergeCell ref="A43:P43"/>
    <mergeCell ref="A44:C45"/>
    <mergeCell ref="D44:F44"/>
    <mergeCell ref="G44:J44"/>
    <mergeCell ref="K44:M44"/>
    <mergeCell ref="N44:P44"/>
    <mergeCell ref="E45:F45"/>
    <mergeCell ref="G45:H45"/>
    <mergeCell ref="A40:B40"/>
    <mergeCell ref="G40:H40"/>
    <mergeCell ref="K40:L40"/>
    <mergeCell ref="M40:N40"/>
    <mergeCell ref="O40:P40"/>
    <mergeCell ref="A41:B41"/>
    <mergeCell ref="G41:H41"/>
    <mergeCell ref="K41:L41"/>
    <mergeCell ref="M41:N41"/>
    <mergeCell ref="O41:P41"/>
    <mergeCell ref="A38:B38"/>
    <mergeCell ref="G38:H38"/>
    <mergeCell ref="K38:L38"/>
    <mergeCell ref="M38:N38"/>
    <mergeCell ref="O38:P38"/>
    <mergeCell ref="A39:B39"/>
    <mergeCell ref="G39:H39"/>
    <mergeCell ref="K39:L39"/>
    <mergeCell ref="M39:N39"/>
    <mergeCell ref="O39:P39"/>
    <mergeCell ref="A36:B36"/>
    <mergeCell ref="G36:H36"/>
    <mergeCell ref="K36:L36"/>
    <mergeCell ref="M36:N36"/>
    <mergeCell ref="O36:P36"/>
    <mergeCell ref="A37:B37"/>
    <mergeCell ref="G37:H37"/>
    <mergeCell ref="K37:L37"/>
    <mergeCell ref="M37:N37"/>
    <mergeCell ref="O37:P37"/>
    <mergeCell ref="A34:B34"/>
    <mergeCell ref="G34:H34"/>
    <mergeCell ref="K34:L34"/>
    <mergeCell ref="M34:N34"/>
    <mergeCell ref="O34:P34"/>
    <mergeCell ref="A35:B35"/>
    <mergeCell ref="G35:H35"/>
    <mergeCell ref="K35:L35"/>
    <mergeCell ref="M35:N35"/>
    <mergeCell ref="O35:P35"/>
    <mergeCell ref="A32:B32"/>
    <mergeCell ref="G32:H32"/>
    <mergeCell ref="K32:L32"/>
    <mergeCell ref="M32:N32"/>
    <mergeCell ref="O32:P32"/>
    <mergeCell ref="A33:B33"/>
    <mergeCell ref="G33:H33"/>
    <mergeCell ref="K33:L33"/>
    <mergeCell ref="M33:N33"/>
    <mergeCell ref="O33:P33"/>
    <mergeCell ref="O29:P29"/>
    <mergeCell ref="G30:H30"/>
    <mergeCell ref="K30:L30"/>
    <mergeCell ref="M30:N30"/>
    <mergeCell ref="O30:P30"/>
    <mergeCell ref="A31:B31"/>
    <mergeCell ref="G31:H31"/>
    <mergeCell ref="K31:L31"/>
    <mergeCell ref="M31:N31"/>
    <mergeCell ref="O31:P31"/>
    <mergeCell ref="A29:B30"/>
    <mergeCell ref="C29:F29"/>
    <mergeCell ref="G29:H29"/>
    <mergeCell ref="K29:L29"/>
    <mergeCell ref="M29:N29"/>
    <mergeCell ref="A25:D25"/>
    <mergeCell ref="G25:H25"/>
    <mergeCell ref="K25:L25"/>
    <mergeCell ref="M25:N25"/>
    <mergeCell ref="O25:P25"/>
    <mergeCell ref="A24:D24"/>
    <mergeCell ref="G24:H24"/>
    <mergeCell ref="K24:L24"/>
    <mergeCell ref="M24:N24"/>
    <mergeCell ref="O24:P24"/>
    <mergeCell ref="A21:D21"/>
    <mergeCell ref="G21:H21"/>
    <mergeCell ref="K21:L21"/>
    <mergeCell ref="M21:N21"/>
    <mergeCell ref="O21:P21"/>
    <mergeCell ref="A20:D20"/>
    <mergeCell ref="G20:H20"/>
    <mergeCell ref="K20:L20"/>
    <mergeCell ref="M20:N20"/>
    <mergeCell ref="O20:P20"/>
    <mergeCell ref="A19:D19"/>
    <mergeCell ref="G19:H19"/>
    <mergeCell ref="K19:L19"/>
    <mergeCell ref="M19:N19"/>
    <mergeCell ref="O19:P19"/>
    <mergeCell ref="K17:L17"/>
    <mergeCell ref="M17:N17"/>
    <mergeCell ref="O17:P17"/>
    <mergeCell ref="A18:D18"/>
    <mergeCell ref="G18:H18"/>
    <mergeCell ref="K18:L18"/>
    <mergeCell ref="M18:N18"/>
    <mergeCell ref="O18:P18"/>
    <mergeCell ref="N1:P1"/>
    <mergeCell ref="E5:J5"/>
    <mergeCell ref="D6:L6"/>
    <mergeCell ref="A9:C9"/>
    <mergeCell ref="D9:O9"/>
    <mergeCell ref="A10:C10"/>
    <mergeCell ref="D10:O10"/>
    <mergeCell ref="A23:D23"/>
    <mergeCell ref="A22:D22"/>
    <mergeCell ref="K22:L22"/>
    <mergeCell ref="M22:N22"/>
    <mergeCell ref="O22:P22"/>
    <mergeCell ref="G22:H22"/>
    <mergeCell ref="G23:H23"/>
    <mergeCell ref="A11:C11"/>
    <mergeCell ref="D11:O11"/>
    <mergeCell ref="A14:P14"/>
    <mergeCell ref="A16:D17"/>
    <mergeCell ref="E16:F16"/>
    <mergeCell ref="G16:H16"/>
    <mergeCell ref="K16:L16"/>
    <mergeCell ref="M16:N16"/>
    <mergeCell ref="O16:P16"/>
    <mergeCell ref="G17:H17"/>
    <mergeCell ref="M135:N135"/>
    <mergeCell ref="O135:P135"/>
    <mergeCell ref="A133:D133"/>
    <mergeCell ref="G133:H133"/>
    <mergeCell ref="K133:L133"/>
    <mergeCell ref="M133:N133"/>
    <mergeCell ref="O133:P133"/>
    <mergeCell ref="A134:D134"/>
    <mergeCell ref="G134:H134"/>
    <mergeCell ref="K134:L134"/>
    <mergeCell ref="M134:N134"/>
    <mergeCell ref="O134:P134"/>
  </mergeCells>
  <pageMargins left="0.70866141732283472" right="0.70866141732283472" top="0.74803149606299213" bottom="0.15748031496062992" header="0.31496062992125984" footer="0.31496062992125984"/>
  <pageSetup paperSize="9" scale="85" fitToHeight="0" orientation="landscape" horizontalDpi="1200" verticalDpi="1200" r:id="rId1"/>
  <rowBreaks count="4" manualBreakCount="4">
    <brk id="28" max="16383" man="1"/>
    <brk id="54" max="16383" man="1"/>
    <brk id="86" max="15" man="1"/>
    <brk id="135"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1"/>
  <sheetViews>
    <sheetView showZeros="0" view="pageBreakPreview" topLeftCell="A67" zoomScaleNormal="90" zoomScaleSheetLayoutView="80" workbookViewId="0">
      <selection activeCell="F76" sqref="F76:G76"/>
    </sheetView>
  </sheetViews>
  <sheetFormatPr defaultColWidth="8.85546875" defaultRowHeight="15.75" x14ac:dyDescent="0.25"/>
  <cols>
    <col min="1" max="1" width="10" style="1" customWidth="1"/>
    <col min="2" max="2" width="17.42578125" style="1" customWidth="1"/>
    <col min="3" max="3" width="8.28515625" style="1" customWidth="1"/>
    <col min="4" max="4" width="10.7109375" style="1" customWidth="1"/>
    <col min="5" max="5" width="8.28515625" style="1" customWidth="1"/>
    <col min="6" max="6" width="8" style="1" customWidth="1"/>
    <col min="7" max="7" width="7.140625" style="1" customWidth="1"/>
    <col min="8" max="8" width="7.5703125" style="1" customWidth="1"/>
    <col min="9" max="9" width="11.5703125" style="1" customWidth="1"/>
    <col min="10" max="10" width="12.140625" style="1" customWidth="1"/>
    <col min="11" max="11" width="11.42578125" style="1" customWidth="1"/>
    <col min="12" max="12" width="9.7109375" style="1" customWidth="1"/>
    <col min="13" max="13" width="12.140625" style="1" customWidth="1"/>
    <col min="14" max="14" width="11" style="1" customWidth="1"/>
    <col min="15" max="15" width="10.5703125" style="1" customWidth="1"/>
    <col min="16" max="16" width="10.7109375" style="1" customWidth="1"/>
    <col min="17" max="16384" width="8.85546875" style="1"/>
  </cols>
  <sheetData>
    <row r="1" spans="1:16" x14ac:dyDescent="0.25">
      <c r="N1" s="916" t="s">
        <v>0</v>
      </c>
      <c r="O1" s="916"/>
      <c r="P1" s="916"/>
    </row>
    <row r="2" spans="1:16" ht="18.75" x14ac:dyDescent="0.25">
      <c r="E2" s="917" t="s">
        <v>1</v>
      </c>
      <c r="F2" s="917"/>
      <c r="G2" s="917"/>
      <c r="H2" s="917"/>
      <c r="I2" s="917"/>
      <c r="J2" s="917"/>
    </row>
    <row r="3" spans="1:16" ht="18.75" x14ac:dyDescent="0.25">
      <c r="D3" s="917" t="s">
        <v>430</v>
      </c>
      <c r="E3" s="917"/>
      <c r="F3" s="917"/>
      <c r="G3" s="917"/>
      <c r="H3" s="917"/>
      <c r="I3" s="917"/>
      <c r="J3" s="917"/>
      <c r="K3" s="917"/>
      <c r="L3" s="917"/>
    </row>
    <row r="4" spans="1:16" ht="18.75" x14ac:dyDescent="0.25">
      <c r="D4" s="279"/>
      <c r="E4" s="279"/>
      <c r="F4" s="279"/>
      <c r="G4" s="279"/>
      <c r="H4" s="279"/>
      <c r="I4" s="279"/>
      <c r="J4" s="279"/>
      <c r="K4" s="279"/>
      <c r="L4" s="279"/>
    </row>
    <row r="5" spans="1:16" x14ac:dyDescent="0.25">
      <c r="P5" s="278" t="s">
        <v>2</v>
      </c>
    </row>
    <row r="6" spans="1:16" ht="23.45" customHeight="1" x14ac:dyDescent="0.25">
      <c r="A6" s="883" t="s">
        <v>3</v>
      </c>
      <c r="B6" s="883"/>
      <c r="C6" s="883"/>
      <c r="D6" s="884" t="s">
        <v>154</v>
      </c>
      <c r="E6" s="880"/>
      <c r="F6" s="880"/>
      <c r="G6" s="880"/>
      <c r="H6" s="880"/>
      <c r="I6" s="880"/>
      <c r="J6" s="880"/>
      <c r="K6" s="880"/>
      <c r="L6" s="880"/>
      <c r="M6" s="880"/>
      <c r="N6" s="880"/>
      <c r="O6" s="881"/>
      <c r="P6" s="262">
        <v>1</v>
      </c>
    </row>
    <row r="7" spans="1:16" ht="23.45" customHeight="1" x14ac:dyDescent="0.25">
      <c r="A7" s="883" t="s">
        <v>4</v>
      </c>
      <c r="B7" s="883"/>
      <c r="C7" s="883"/>
      <c r="D7" s="921" t="s">
        <v>518</v>
      </c>
      <c r="E7" s="921"/>
      <c r="F7" s="921"/>
      <c r="G7" s="921"/>
      <c r="H7" s="921"/>
      <c r="I7" s="921"/>
      <c r="J7" s="921"/>
      <c r="K7" s="921"/>
      <c r="L7" s="921"/>
      <c r="M7" s="921"/>
      <c r="N7" s="921"/>
      <c r="O7" s="921"/>
      <c r="P7" s="45" t="s">
        <v>431</v>
      </c>
    </row>
    <row r="8" spans="1:16" ht="23.45" customHeight="1" x14ac:dyDescent="0.25">
      <c r="A8" s="883" t="s">
        <v>5</v>
      </c>
      <c r="B8" s="883"/>
      <c r="C8" s="883"/>
      <c r="D8" s="884"/>
      <c r="E8" s="880"/>
      <c r="F8" s="880"/>
      <c r="G8" s="880"/>
      <c r="H8" s="880"/>
      <c r="I8" s="880"/>
      <c r="J8" s="880"/>
      <c r="K8" s="880"/>
      <c r="L8" s="880"/>
      <c r="M8" s="880"/>
      <c r="N8" s="880"/>
      <c r="O8" s="881"/>
      <c r="P8" s="262"/>
    </row>
    <row r="10" spans="1:16" x14ac:dyDescent="0.25">
      <c r="A10" s="884" t="s">
        <v>6</v>
      </c>
      <c r="B10" s="880"/>
      <c r="C10" s="880"/>
      <c r="D10" s="880"/>
      <c r="E10" s="880"/>
      <c r="F10" s="880"/>
      <c r="G10" s="880"/>
      <c r="H10" s="880"/>
      <c r="I10" s="880"/>
      <c r="J10" s="880"/>
      <c r="K10" s="880"/>
      <c r="L10" s="880"/>
      <c r="M10" s="880"/>
      <c r="N10" s="880"/>
      <c r="O10" s="880"/>
      <c r="P10" s="881"/>
    </row>
    <row r="11" spans="1:16" x14ac:dyDescent="0.25">
      <c r="A11" s="263"/>
      <c r="B11" s="263"/>
      <c r="C11" s="263"/>
      <c r="D11" s="263"/>
      <c r="E11" s="263"/>
      <c r="F11" s="263"/>
      <c r="G11" s="263"/>
      <c r="H11" s="263"/>
      <c r="I11" s="263"/>
      <c r="J11" s="263"/>
      <c r="K11" s="263"/>
      <c r="L11" s="263"/>
      <c r="M11" s="263"/>
      <c r="N11" s="263"/>
      <c r="O11" s="263"/>
      <c r="P11" s="263"/>
    </row>
    <row r="12" spans="1:16" ht="21.6" customHeight="1" x14ac:dyDescent="0.25">
      <c r="A12" s="854" t="s">
        <v>7</v>
      </c>
      <c r="B12" s="855"/>
      <c r="C12" s="855"/>
      <c r="D12" s="856"/>
      <c r="E12" s="820" t="s">
        <v>2</v>
      </c>
      <c r="F12" s="822"/>
      <c r="G12" s="841">
        <v>2015</v>
      </c>
      <c r="H12" s="841"/>
      <c r="I12" s="262">
        <v>2016</v>
      </c>
      <c r="J12" s="262">
        <v>2017</v>
      </c>
      <c r="K12" s="860">
        <v>2018</v>
      </c>
      <c r="L12" s="860"/>
      <c r="M12" s="860">
        <v>2019</v>
      </c>
      <c r="N12" s="860"/>
      <c r="O12" s="860">
        <v>2020</v>
      </c>
      <c r="P12" s="860"/>
    </row>
    <row r="13" spans="1:16" ht="31.5" x14ac:dyDescent="0.25">
      <c r="A13" s="857"/>
      <c r="B13" s="858"/>
      <c r="C13" s="858"/>
      <c r="D13" s="859"/>
      <c r="E13" s="262" t="s">
        <v>8</v>
      </c>
      <c r="F13" s="272" t="s">
        <v>9</v>
      </c>
      <c r="G13" s="820" t="s">
        <v>10</v>
      </c>
      <c r="H13" s="822"/>
      <c r="I13" s="262" t="s">
        <v>10</v>
      </c>
      <c r="J13" s="262" t="s">
        <v>11</v>
      </c>
      <c r="K13" s="820" t="s">
        <v>12</v>
      </c>
      <c r="L13" s="822"/>
      <c r="M13" s="820" t="s">
        <v>13</v>
      </c>
      <c r="N13" s="822"/>
      <c r="O13" s="820" t="s">
        <v>13</v>
      </c>
      <c r="P13" s="822"/>
    </row>
    <row r="14" spans="1:16" ht="23.45" customHeight="1" x14ac:dyDescent="0.25">
      <c r="A14" s="839" t="s">
        <v>14</v>
      </c>
      <c r="B14" s="839"/>
      <c r="C14" s="839"/>
      <c r="D14" s="839"/>
      <c r="E14" s="45" t="s">
        <v>110</v>
      </c>
      <c r="F14" s="262"/>
      <c r="G14" s="835" t="s">
        <v>15</v>
      </c>
      <c r="H14" s="836"/>
      <c r="I14" s="267"/>
      <c r="J14" s="267"/>
      <c r="K14" s="837">
        <v>49725</v>
      </c>
      <c r="L14" s="838"/>
      <c r="M14" s="837"/>
      <c r="N14" s="838"/>
      <c r="O14" s="835"/>
      <c r="P14" s="836"/>
    </row>
    <row r="15" spans="1:16" ht="23.45" customHeight="1" x14ac:dyDescent="0.25">
      <c r="A15" s="884" t="s">
        <v>171</v>
      </c>
      <c r="B15" s="880"/>
      <c r="C15" s="880"/>
      <c r="D15" s="881"/>
      <c r="E15" s="262"/>
      <c r="F15" s="262">
        <v>28</v>
      </c>
      <c r="G15" s="820" t="s">
        <v>15</v>
      </c>
      <c r="H15" s="822"/>
      <c r="I15" s="262"/>
      <c r="J15" s="262"/>
      <c r="K15" s="832">
        <v>49725</v>
      </c>
      <c r="L15" s="833"/>
      <c r="M15" s="832"/>
      <c r="N15" s="833"/>
      <c r="O15" s="259"/>
      <c r="P15" s="260"/>
    </row>
    <row r="16" spans="1:16" ht="23.45" customHeight="1" x14ac:dyDescent="0.25">
      <c r="A16" s="883"/>
      <c r="B16" s="883"/>
      <c r="C16" s="883"/>
      <c r="D16" s="883"/>
      <c r="E16" s="262"/>
      <c r="F16" s="262"/>
      <c r="G16" s="841" t="s">
        <v>15</v>
      </c>
      <c r="H16" s="841"/>
      <c r="I16" s="262"/>
      <c r="J16" s="262"/>
      <c r="K16" s="841"/>
      <c r="L16" s="841"/>
      <c r="M16" s="841"/>
      <c r="N16" s="841"/>
      <c r="O16" s="841"/>
      <c r="P16" s="841"/>
    </row>
    <row r="17" spans="1:16" ht="14.45" customHeight="1" x14ac:dyDescent="0.25"/>
    <row r="18" spans="1:16" ht="22.5" customHeight="1" x14ac:dyDescent="0.25">
      <c r="A18" s="854" t="s">
        <v>7</v>
      </c>
      <c r="B18" s="856"/>
      <c r="C18" s="860" t="s">
        <v>2</v>
      </c>
      <c r="D18" s="860"/>
      <c r="E18" s="860"/>
      <c r="F18" s="860"/>
      <c r="G18" s="841">
        <v>2015</v>
      </c>
      <c r="H18" s="841"/>
      <c r="I18" s="262">
        <v>2016</v>
      </c>
      <c r="J18" s="262">
        <v>2017</v>
      </c>
      <c r="K18" s="860">
        <v>2018</v>
      </c>
      <c r="L18" s="860"/>
      <c r="M18" s="860">
        <v>2019</v>
      </c>
      <c r="N18" s="860"/>
      <c r="O18" s="860">
        <v>2020</v>
      </c>
      <c r="P18" s="860"/>
    </row>
    <row r="19" spans="1:16" ht="35.450000000000003" customHeight="1" x14ac:dyDescent="0.25">
      <c r="A19" s="857"/>
      <c r="B19" s="859"/>
      <c r="C19" s="262" t="s">
        <v>16</v>
      </c>
      <c r="D19" s="262" t="s">
        <v>17</v>
      </c>
      <c r="E19" s="262" t="s">
        <v>8</v>
      </c>
      <c r="F19" s="272" t="s">
        <v>9</v>
      </c>
      <c r="G19" s="820" t="s">
        <v>10</v>
      </c>
      <c r="H19" s="822"/>
      <c r="I19" s="262" t="s">
        <v>10</v>
      </c>
      <c r="J19" s="262" t="s">
        <v>11</v>
      </c>
      <c r="K19" s="820" t="s">
        <v>12</v>
      </c>
      <c r="L19" s="822"/>
      <c r="M19" s="820" t="s">
        <v>13</v>
      </c>
      <c r="N19" s="822"/>
      <c r="O19" s="820" t="s">
        <v>13</v>
      </c>
      <c r="P19" s="822"/>
    </row>
    <row r="20" spans="1:16" ht="34.5" customHeight="1" x14ac:dyDescent="0.25">
      <c r="A20" s="823" t="s">
        <v>18</v>
      </c>
      <c r="B20" s="825"/>
      <c r="C20" s="8"/>
      <c r="D20" s="8"/>
      <c r="E20" s="8"/>
      <c r="F20" s="8"/>
      <c r="G20" s="844" t="s">
        <v>15</v>
      </c>
      <c r="H20" s="844"/>
      <c r="I20" s="267"/>
      <c r="J20" s="70">
        <f>J23+J29</f>
        <v>0</v>
      </c>
      <c r="K20" s="1323">
        <v>49725</v>
      </c>
      <c r="L20" s="1324"/>
      <c r="M20" s="1323"/>
      <c r="N20" s="1324"/>
      <c r="O20" s="1323"/>
      <c r="P20" s="1324"/>
    </row>
    <row r="21" spans="1:16" ht="32.450000000000003" customHeight="1" x14ac:dyDescent="0.25">
      <c r="A21" s="910" t="s">
        <v>155</v>
      </c>
      <c r="B21" s="911"/>
      <c r="C21" s="9">
        <v>2</v>
      </c>
      <c r="D21" s="8"/>
      <c r="E21" s="8"/>
      <c r="F21" s="8"/>
      <c r="G21" s="841" t="s">
        <v>15</v>
      </c>
      <c r="H21" s="841"/>
      <c r="I21" s="262"/>
      <c r="J21" s="8"/>
      <c r="K21" s="860"/>
      <c r="L21" s="860"/>
      <c r="M21" s="860"/>
      <c r="N21" s="860"/>
      <c r="O21" s="860"/>
      <c r="P21" s="860"/>
    </row>
    <row r="22" spans="1:16" ht="18.600000000000001" customHeight="1" x14ac:dyDescent="0.25">
      <c r="A22" s="860"/>
      <c r="B22" s="860"/>
      <c r="C22" s="8"/>
      <c r="D22" s="8"/>
      <c r="E22" s="8"/>
      <c r="F22" s="8"/>
      <c r="G22" s="841" t="s">
        <v>15</v>
      </c>
      <c r="H22" s="841"/>
      <c r="I22" s="262"/>
      <c r="J22" s="8"/>
      <c r="K22" s="860"/>
      <c r="L22" s="860"/>
      <c r="M22" s="860"/>
      <c r="N22" s="860"/>
      <c r="O22" s="860"/>
      <c r="P22" s="860"/>
    </row>
    <row r="23" spans="1:16" ht="32.450000000000003" customHeight="1" x14ac:dyDescent="0.25">
      <c r="A23" s="910" t="s">
        <v>156</v>
      </c>
      <c r="B23" s="911"/>
      <c r="C23" s="9">
        <v>2</v>
      </c>
      <c r="D23" s="8">
        <v>2</v>
      </c>
      <c r="E23" s="8">
        <v>4</v>
      </c>
      <c r="F23" s="8"/>
      <c r="G23" s="841" t="s">
        <v>15</v>
      </c>
      <c r="H23" s="841"/>
      <c r="I23" s="262"/>
      <c r="J23" s="70">
        <f>J25+J26+J27+J28</f>
        <v>0</v>
      </c>
      <c r="K23" s="1323">
        <f t="shared" ref="K23:O23" si="0">K25+K26+K27+K28</f>
        <v>0</v>
      </c>
      <c r="L23" s="1324"/>
      <c r="M23" s="1290">
        <f t="shared" si="0"/>
        <v>0</v>
      </c>
      <c r="N23" s="1291"/>
      <c r="O23" s="1290">
        <f t="shared" si="0"/>
        <v>0</v>
      </c>
      <c r="P23" s="1291"/>
    </row>
    <row r="24" spans="1:16" ht="69" customHeight="1" x14ac:dyDescent="0.25">
      <c r="A24" s="1262" t="s">
        <v>456</v>
      </c>
      <c r="B24" s="1263"/>
      <c r="C24" s="9"/>
      <c r="D24" s="8"/>
      <c r="E24" s="8"/>
      <c r="F24" s="8">
        <v>13</v>
      </c>
      <c r="G24" s="259"/>
      <c r="H24" s="260"/>
      <c r="I24" s="262"/>
      <c r="J24" s="70"/>
      <c r="K24" s="1323">
        <v>49725</v>
      </c>
      <c r="L24" s="1324"/>
      <c r="M24" s="286"/>
      <c r="N24" s="287"/>
      <c r="O24" s="286"/>
      <c r="P24" s="287"/>
    </row>
    <row r="25" spans="1:16" ht="58.15" customHeight="1" x14ac:dyDescent="0.25">
      <c r="A25" s="1292" t="s">
        <v>131</v>
      </c>
      <c r="B25" s="1293"/>
      <c r="C25" s="8"/>
      <c r="D25" s="8"/>
      <c r="E25" s="8"/>
      <c r="F25" s="8">
        <v>59</v>
      </c>
      <c r="G25" s="820" t="s">
        <v>15</v>
      </c>
      <c r="H25" s="822"/>
      <c r="I25" s="262" t="s">
        <v>15</v>
      </c>
      <c r="J25" s="8">
        <v>593640</v>
      </c>
      <c r="K25" s="826">
        <v>224315</v>
      </c>
      <c r="L25" s="828"/>
      <c r="M25" s="826">
        <v>200400</v>
      </c>
      <c r="N25" s="828"/>
      <c r="O25" s="826">
        <v>372600</v>
      </c>
      <c r="P25" s="828"/>
    </row>
    <row r="26" spans="1:16" ht="49.15" customHeight="1" x14ac:dyDescent="0.25">
      <c r="A26" s="912" t="s">
        <v>316</v>
      </c>
      <c r="B26" s="913"/>
      <c r="C26" s="8"/>
      <c r="D26" s="8"/>
      <c r="E26" s="8"/>
      <c r="F26" s="8">
        <v>47</v>
      </c>
      <c r="G26" s="820" t="s">
        <v>15</v>
      </c>
      <c r="H26" s="822"/>
      <c r="I26" s="262" t="s">
        <v>15</v>
      </c>
      <c r="J26" s="8">
        <v>-593640</v>
      </c>
      <c r="K26" s="826">
        <v>-224315</v>
      </c>
      <c r="L26" s="828"/>
      <c r="M26" s="826">
        <v>-200400</v>
      </c>
      <c r="N26" s="828"/>
      <c r="O26" s="826">
        <v>-372600</v>
      </c>
      <c r="P26" s="828"/>
    </row>
    <row r="27" spans="1:16" ht="19.899999999999999" customHeight="1" x14ac:dyDescent="0.25">
      <c r="A27" s="910" t="s">
        <v>133</v>
      </c>
      <c r="B27" s="911"/>
      <c r="C27" s="8"/>
      <c r="D27" s="8"/>
      <c r="E27" s="8"/>
      <c r="F27" s="8">
        <v>91</v>
      </c>
      <c r="G27" s="820"/>
      <c r="H27" s="822"/>
      <c r="I27" s="262"/>
      <c r="J27" s="8"/>
      <c r="K27" s="826"/>
      <c r="L27" s="828"/>
      <c r="M27" s="826"/>
      <c r="N27" s="828"/>
      <c r="O27" s="826"/>
      <c r="P27" s="828"/>
    </row>
    <row r="28" spans="1:16" ht="16.899999999999999" customHeight="1" x14ac:dyDescent="0.25">
      <c r="A28" s="1266" t="s">
        <v>134</v>
      </c>
      <c r="B28" s="908"/>
      <c r="C28" s="8"/>
      <c r="D28" s="8"/>
      <c r="E28" s="8"/>
      <c r="F28" s="8">
        <v>93</v>
      </c>
      <c r="G28" s="820"/>
      <c r="H28" s="822"/>
      <c r="I28" s="262"/>
      <c r="J28" s="8"/>
      <c r="K28" s="826"/>
      <c r="L28" s="828"/>
      <c r="M28" s="826"/>
      <c r="N28" s="828"/>
      <c r="O28" s="826"/>
      <c r="P28" s="828"/>
    </row>
    <row r="29" spans="1:16" ht="35.25" customHeight="1" x14ac:dyDescent="0.25">
      <c r="A29" s="910" t="s">
        <v>21</v>
      </c>
      <c r="B29" s="911"/>
      <c r="C29" s="9">
        <v>1</v>
      </c>
      <c r="D29" s="8"/>
      <c r="E29" s="8">
        <v>4</v>
      </c>
      <c r="F29" s="8">
        <v>10</v>
      </c>
      <c r="G29" s="820" t="s">
        <v>15</v>
      </c>
      <c r="H29" s="822"/>
      <c r="I29" s="262" t="s">
        <v>15</v>
      </c>
      <c r="J29" s="13"/>
      <c r="K29" s="888"/>
      <c r="L29" s="889"/>
      <c r="M29" s="888"/>
      <c r="N29" s="889"/>
      <c r="O29" s="888"/>
      <c r="P29" s="889"/>
    </row>
    <row r="30" spans="1:16" ht="20.45" customHeight="1" x14ac:dyDescent="0.25">
      <c r="A30" s="826"/>
      <c r="B30" s="828"/>
      <c r="C30" s="8"/>
      <c r="D30" s="8"/>
      <c r="E30" s="8"/>
      <c r="F30" s="8"/>
      <c r="G30" s="820" t="s">
        <v>15</v>
      </c>
      <c r="H30" s="822"/>
      <c r="I30" s="262" t="s">
        <v>15</v>
      </c>
      <c r="J30" s="8"/>
      <c r="K30" s="826"/>
      <c r="L30" s="828"/>
      <c r="M30" s="826"/>
      <c r="N30" s="828"/>
      <c r="O30" s="826"/>
      <c r="P30" s="828"/>
    </row>
    <row r="31" spans="1:16" ht="14.45" customHeight="1" x14ac:dyDescent="0.25"/>
    <row r="32" spans="1:16" ht="21" customHeight="1" x14ac:dyDescent="0.25">
      <c r="A32" s="906" t="s">
        <v>22</v>
      </c>
      <c r="B32" s="907"/>
      <c r="C32" s="907"/>
      <c r="D32" s="907"/>
      <c r="E32" s="907"/>
      <c r="F32" s="907"/>
      <c r="G32" s="907"/>
      <c r="H32" s="907"/>
      <c r="I32" s="907"/>
      <c r="J32" s="907"/>
      <c r="K32" s="907"/>
      <c r="L32" s="907"/>
      <c r="M32" s="907"/>
      <c r="N32" s="907"/>
      <c r="O32" s="907"/>
      <c r="P32" s="908"/>
    </row>
    <row r="33" spans="1:16" ht="25.15" customHeight="1" x14ac:dyDescent="0.25">
      <c r="A33" s="841" t="s">
        <v>7</v>
      </c>
      <c r="B33" s="841"/>
      <c r="C33" s="841"/>
      <c r="D33" s="841" t="s">
        <v>2</v>
      </c>
      <c r="E33" s="841"/>
      <c r="F33" s="841"/>
      <c r="G33" s="841" t="s">
        <v>433</v>
      </c>
      <c r="H33" s="841"/>
      <c r="I33" s="841"/>
      <c r="J33" s="841"/>
      <c r="K33" s="841" t="s">
        <v>306</v>
      </c>
      <c r="L33" s="841"/>
      <c r="M33" s="841"/>
      <c r="N33" s="841" t="s">
        <v>434</v>
      </c>
      <c r="O33" s="841"/>
      <c r="P33" s="841"/>
    </row>
    <row r="34" spans="1:16" ht="64.150000000000006" customHeight="1" x14ac:dyDescent="0.25">
      <c r="A34" s="841"/>
      <c r="B34" s="841"/>
      <c r="C34" s="841"/>
      <c r="D34" s="262" t="s">
        <v>8</v>
      </c>
      <c r="E34" s="871" t="s">
        <v>23</v>
      </c>
      <c r="F34" s="871"/>
      <c r="G34" s="909" t="s">
        <v>24</v>
      </c>
      <c r="H34" s="909"/>
      <c r="I34" s="277" t="s">
        <v>25</v>
      </c>
      <c r="J34" s="277" t="s">
        <v>26</v>
      </c>
      <c r="K34" s="277" t="s">
        <v>24</v>
      </c>
      <c r="L34" s="277" t="s">
        <v>25</v>
      </c>
      <c r="M34" s="277" t="s">
        <v>26</v>
      </c>
      <c r="N34" s="277" t="s">
        <v>24</v>
      </c>
      <c r="O34" s="277" t="s">
        <v>25</v>
      </c>
      <c r="P34" s="277" t="s">
        <v>26</v>
      </c>
    </row>
    <row r="35" spans="1:16" ht="20.45" customHeight="1" x14ac:dyDescent="0.25">
      <c r="A35" s="883" t="s">
        <v>27</v>
      </c>
      <c r="B35" s="883"/>
      <c r="C35" s="883"/>
      <c r="D35" s="262"/>
      <c r="E35" s="841">
        <v>3</v>
      </c>
      <c r="F35" s="841"/>
      <c r="G35" s="844">
        <v>49725</v>
      </c>
      <c r="H35" s="844"/>
      <c r="I35" s="261"/>
      <c r="J35" s="261"/>
      <c r="K35" s="267"/>
      <c r="L35" s="267"/>
      <c r="M35" s="261"/>
      <c r="N35" s="267"/>
      <c r="O35" s="261"/>
      <c r="P35" s="267"/>
    </row>
    <row r="36" spans="1:16" s="12" customFormat="1" ht="20.45" customHeight="1" x14ac:dyDescent="0.25">
      <c r="A36" s="898" t="s">
        <v>132</v>
      </c>
      <c r="B36" s="898"/>
      <c r="C36" s="898"/>
      <c r="D36" s="275" t="s">
        <v>28</v>
      </c>
      <c r="E36" s="899"/>
      <c r="F36" s="899"/>
      <c r="G36" s="899">
        <v>49725</v>
      </c>
      <c r="H36" s="899"/>
      <c r="I36" s="275"/>
      <c r="J36" s="276"/>
      <c r="K36" s="275"/>
      <c r="L36" s="275"/>
      <c r="M36" s="275"/>
      <c r="N36" s="275"/>
      <c r="O36" s="275"/>
      <c r="P36" s="275"/>
    </row>
    <row r="37" spans="1:16" s="12" customFormat="1" ht="20.45" customHeight="1" x14ac:dyDescent="0.25">
      <c r="A37" s="900" t="s">
        <v>29</v>
      </c>
      <c r="B37" s="901"/>
      <c r="C37" s="902"/>
      <c r="D37" s="275" t="s">
        <v>30</v>
      </c>
      <c r="E37" s="903"/>
      <c r="F37" s="904"/>
      <c r="G37" s="903"/>
      <c r="H37" s="904"/>
      <c r="I37" s="275"/>
      <c r="J37" s="275"/>
      <c r="K37" s="275"/>
      <c r="L37" s="275"/>
      <c r="M37" s="275"/>
      <c r="N37" s="275"/>
      <c r="O37" s="275"/>
      <c r="P37" s="275"/>
    </row>
    <row r="38" spans="1:16" s="12" customFormat="1" ht="20.45" customHeight="1" x14ac:dyDescent="0.25">
      <c r="A38" s="903"/>
      <c r="B38" s="905"/>
      <c r="C38" s="904"/>
      <c r="D38" s="275"/>
      <c r="E38" s="903"/>
      <c r="F38" s="904"/>
      <c r="G38" s="903"/>
      <c r="H38" s="904"/>
      <c r="I38" s="275"/>
      <c r="J38" s="275"/>
      <c r="K38" s="275"/>
      <c r="L38" s="275"/>
      <c r="M38" s="275"/>
      <c r="N38" s="275"/>
      <c r="O38" s="275"/>
      <c r="P38" s="275"/>
    </row>
    <row r="39" spans="1:16" ht="20.45" customHeight="1" x14ac:dyDescent="0.25">
      <c r="A39" s="883"/>
      <c r="B39" s="883"/>
      <c r="C39" s="883"/>
      <c r="D39" s="262"/>
      <c r="E39" s="841"/>
      <c r="F39" s="841"/>
      <c r="G39" s="841"/>
      <c r="H39" s="841"/>
      <c r="I39" s="262"/>
      <c r="J39" s="262"/>
      <c r="K39" s="262"/>
      <c r="L39" s="262"/>
      <c r="M39" s="262"/>
      <c r="N39" s="262"/>
      <c r="O39" s="262"/>
      <c r="P39" s="262"/>
    </row>
    <row r="40" spans="1:16" ht="20.45" customHeight="1" x14ac:dyDescent="0.25">
      <c r="A40" s="883" t="s">
        <v>27</v>
      </c>
      <c r="B40" s="883"/>
      <c r="C40" s="883"/>
      <c r="D40" s="262"/>
      <c r="E40" s="841"/>
      <c r="F40" s="841"/>
      <c r="G40" s="844">
        <v>49725</v>
      </c>
      <c r="H40" s="844"/>
      <c r="I40" s="261"/>
      <c r="J40" s="267"/>
      <c r="K40" s="261"/>
      <c r="L40" s="267"/>
      <c r="M40" s="261"/>
      <c r="N40" s="267"/>
      <c r="O40" s="261"/>
      <c r="P40" s="267"/>
    </row>
    <row r="41" spans="1:16" s="12" customFormat="1" ht="20.45" customHeight="1" x14ac:dyDescent="0.25">
      <c r="A41" s="898" t="s">
        <v>31</v>
      </c>
      <c r="B41" s="898"/>
      <c r="C41" s="898"/>
      <c r="D41" s="65" t="s">
        <v>110</v>
      </c>
      <c r="E41" s="899">
        <v>2</v>
      </c>
      <c r="F41" s="899"/>
      <c r="G41" s="899">
        <v>49725</v>
      </c>
      <c r="H41" s="899"/>
      <c r="I41" s="275"/>
      <c r="J41" s="275"/>
      <c r="K41" s="275"/>
      <c r="L41" s="275"/>
      <c r="M41" s="275"/>
      <c r="N41" s="275"/>
      <c r="O41" s="275"/>
      <c r="P41" s="275"/>
    </row>
    <row r="42" spans="1:16" s="12" customFormat="1" ht="20.45" customHeight="1" x14ac:dyDescent="0.25">
      <c r="A42" s="898" t="s">
        <v>32</v>
      </c>
      <c r="B42" s="898"/>
      <c r="C42" s="898"/>
      <c r="D42" s="65" t="s">
        <v>110</v>
      </c>
      <c r="E42" s="899">
        <v>1</v>
      </c>
      <c r="F42" s="899"/>
      <c r="G42" s="899"/>
      <c r="H42" s="899"/>
      <c r="I42" s="275"/>
      <c r="J42" s="275"/>
      <c r="K42" s="275"/>
      <c r="L42" s="275"/>
      <c r="M42" s="275"/>
      <c r="N42" s="275"/>
      <c r="O42" s="275"/>
      <c r="P42" s="275"/>
    </row>
    <row r="43" spans="1:16" ht="20.45" customHeight="1" x14ac:dyDescent="0.25">
      <c r="A43" s="883"/>
      <c r="B43" s="883"/>
      <c r="C43" s="883"/>
      <c r="D43" s="8"/>
      <c r="E43" s="841"/>
      <c r="F43" s="841"/>
      <c r="G43" s="841"/>
      <c r="H43" s="841"/>
      <c r="I43" s="262"/>
      <c r="J43" s="262"/>
      <c r="K43" s="262"/>
      <c r="L43" s="262"/>
      <c r="M43" s="262"/>
      <c r="N43" s="262"/>
      <c r="O43" s="262"/>
      <c r="P43" s="262"/>
    </row>
    <row r="44" spans="1:16" ht="19.149999999999999" customHeight="1" x14ac:dyDescent="0.25"/>
    <row r="45" spans="1:16" x14ac:dyDescent="0.25">
      <c r="A45" s="839" t="s">
        <v>33</v>
      </c>
      <c r="B45" s="839"/>
      <c r="C45" s="839"/>
      <c r="D45" s="839"/>
      <c r="E45" s="839"/>
      <c r="F45" s="839"/>
      <c r="G45" s="839"/>
      <c r="H45" s="839"/>
      <c r="I45" s="839"/>
      <c r="J45" s="839"/>
      <c r="K45" s="839"/>
      <c r="L45" s="839"/>
      <c r="M45" s="839"/>
      <c r="N45" s="839"/>
      <c r="O45" s="839"/>
      <c r="P45" s="839"/>
    </row>
    <row r="46" spans="1:16" x14ac:dyDescent="0.25">
      <c r="A46" s="841" t="s">
        <v>7</v>
      </c>
      <c r="B46" s="841"/>
      <c r="C46" s="841" t="s">
        <v>2</v>
      </c>
      <c r="D46" s="841"/>
      <c r="E46" s="841"/>
      <c r="F46" s="841"/>
      <c r="G46" s="841"/>
      <c r="H46" s="841"/>
      <c r="I46" s="854" t="s">
        <v>34</v>
      </c>
      <c r="J46" s="856"/>
      <c r="K46" s="262">
        <v>2015</v>
      </c>
      <c r="L46" s="262">
        <v>2016</v>
      </c>
      <c r="M46" s="262">
        <v>2017</v>
      </c>
      <c r="N46" s="262">
        <v>2018</v>
      </c>
      <c r="O46" s="262">
        <v>2019</v>
      </c>
      <c r="P46" s="262">
        <v>2020</v>
      </c>
    </row>
    <row r="47" spans="1:16" ht="51.6" customHeight="1" x14ac:dyDescent="0.25">
      <c r="A47" s="841"/>
      <c r="B47" s="841"/>
      <c r="C47" s="272" t="s">
        <v>35</v>
      </c>
      <c r="D47" s="272" t="s">
        <v>36</v>
      </c>
      <c r="E47" s="272" t="s">
        <v>37</v>
      </c>
      <c r="F47" s="272" t="s">
        <v>38</v>
      </c>
      <c r="G47" s="272" t="s">
        <v>39</v>
      </c>
      <c r="H47" s="272" t="s">
        <v>40</v>
      </c>
      <c r="I47" s="857"/>
      <c r="J47" s="859"/>
      <c r="K47" s="277" t="s">
        <v>10</v>
      </c>
      <c r="L47" s="277" t="s">
        <v>10</v>
      </c>
      <c r="M47" s="277" t="s">
        <v>11</v>
      </c>
      <c r="N47" s="277" t="s">
        <v>12</v>
      </c>
      <c r="O47" s="277" t="s">
        <v>13</v>
      </c>
      <c r="P47" s="277" t="s">
        <v>13</v>
      </c>
    </row>
    <row r="48" spans="1:16" x14ac:dyDescent="0.25">
      <c r="A48" s="851" t="s">
        <v>27</v>
      </c>
      <c r="B48" s="853"/>
      <c r="C48" s="13"/>
      <c r="D48" s="13"/>
      <c r="E48" s="13"/>
      <c r="F48" s="13"/>
      <c r="G48" s="13"/>
      <c r="H48" s="13"/>
      <c r="I48" s="888"/>
      <c r="J48" s="889"/>
      <c r="K48" s="267" t="s">
        <v>15</v>
      </c>
      <c r="L48" s="267"/>
      <c r="M48" s="74"/>
      <c r="N48" s="13"/>
      <c r="O48" s="13"/>
      <c r="P48" s="13"/>
    </row>
    <row r="49" spans="1:16" x14ac:dyDescent="0.25">
      <c r="A49" s="851" t="s">
        <v>135</v>
      </c>
      <c r="B49" s="853"/>
      <c r="C49" s="13"/>
      <c r="D49" s="13"/>
      <c r="E49" s="13"/>
      <c r="F49" s="13"/>
      <c r="G49" s="13"/>
      <c r="H49" s="13"/>
      <c r="I49" s="273"/>
      <c r="J49" s="274"/>
      <c r="K49" s="267"/>
      <c r="L49" s="267"/>
      <c r="M49" s="13"/>
      <c r="N49" s="13"/>
      <c r="O49" s="13"/>
      <c r="P49" s="13"/>
    </row>
    <row r="50" spans="1:16" ht="52.9" customHeight="1" x14ac:dyDescent="0.25">
      <c r="A50" s="1233" t="s">
        <v>454</v>
      </c>
      <c r="B50" s="1234"/>
      <c r="C50" s="13">
        <v>298</v>
      </c>
      <c r="D50" s="13">
        <v>2</v>
      </c>
      <c r="E50" s="13"/>
      <c r="F50" s="201" t="s">
        <v>455</v>
      </c>
      <c r="G50" s="13">
        <v>70124</v>
      </c>
      <c r="H50" s="23"/>
      <c r="I50" s="826"/>
      <c r="J50" s="828"/>
      <c r="K50" s="262" t="s">
        <v>15</v>
      </c>
      <c r="L50" s="262"/>
      <c r="M50" s="74">
        <f>M51+M53+M54+M55+M52</f>
        <v>0</v>
      </c>
      <c r="N50" s="74">
        <v>49725</v>
      </c>
      <c r="O50" s="66"/>
      <c r="P50" s="13"/>
    </row>
    <row r="51" spans="1:16" ht="63" customHeight="1" x14ac:dyDescent="0.25">
      <c r="A51" s="1262" t="s">
        <v>456</v>
      </c>
      <c r="B51" s="1263"/>
      <c r="C51" s="13"/>
      <c r="D51" s="13"/>
      <c r="E51" s="8">
        <v>2055</v>
      </c>
      <c r="F51" s="13"/>
      <c r="G51" s="13"/>
      <c r="H51" s="23" t="s">
        <v>457</v>
      </c>
      <c r="I51" s="265"/>
      <c r="J51" s="266"/>
      <c r="K51" s="262"/>
      <c r="L51" s="262"/>
      <c r="M51" s="74"/>
      <c r="N51" s="74">
        <v>49725</v>
      </c>
      <c r="O51" s="66"/>
      <c r="P51" s="13"/>
    </row>
    <row r="52" spans="1:16" ht="56.25" customHeight="1" x14ac:dyDescent="0.25">
      <c r="A52" s="1264" t="s">
        <v>131</v>
      </c>
      <c r="B52" s="1265"/>
      <c r="C52" s="8"/>
      <c r="D52" s="8"/>
      <c r="E52" s="8">
        <v>2053</v>
      </c>
      <c r="F52" s="8"/>
      <c r="G52" s="8"/>
      <c r="H52" s="23" t="s">
        <v>158</v>
      </c>
      <c r="I52" s="826" t="s">
        <v>160</v>
      </c>
      <c r="J52" s="828"/>
      <c r="K52" s="262" t="s">
        <v>15</v>
      </c>
      <c r="L52" s="262"/>
      <c r="M52" s="17">
        <v>593640</v>
      </c>
      <c r="N52" s="25">
        <v>224315</v>
      </c>
      <c r="O52" s="25">
        <v>200400</v>
      </c>
      <c r="P52" s="8">
        <v>372600</v>
      </c>
    </row>
    <row r="53" spans="1:16" ht="40.15" customHeight="1" x14ac:dyDescent="0.25">
      <c r="A53" s="1296" t="s">
        <v>316</v>
      </c>
      <c r="B53" s="1297"/>
      <c r="C53" s="8"/>
      <c r="D53" s="8"/>
      <c r="E53" s="8"/>
      <c r="F53" s="8"/>
      <c r="G53" s="8"/>
      <c r="H53" s="8">
        <v>471330</v>
      </c>
      <c r="I53" s="265"/>
      <c r="J53" s="266"/>
      <c r="K53" s="262"/>
      <c r="L53" s="262"/>
      <c r="M53" s="17">
        <v>-593640</v>
      </c>
      <c r="N53" s="25">
        <v>-224315</v>
      </c>
      <c r="O53" s="25">
        <v>-200400</v>
      </c>
      <c r="P53" s="8">
        <v>-372600</v>
      </c>
    </row>
    <row r="54" spans="1:16" ht="16.899999999999999" customHeight="1" x14ac:dyDescent="0.25">
      <c r="A54" s="910" t="s">
        <v>133</v>
      </c>
      <c r="B54" s="911"/>
      <c r="C54" s="8"/>
      <c r="D54" s="8"/>
      <c r="E54" s="8"/>
      <c r="F54" s="8"/>
      <c r="G54" s="8"/>
      <c r="H54" s="23" t="s">
        <v>161</v>
      </c>
      <c r="I54" s="826"/>
      <c r="J54" s="828"/>
      <c r="K54" s="262" t="s">
        <v>15</v>
      </c>
      <c r="L54" s="262"/>
      <c r="M54" s="17"/>
      <c r="N54" s="25"/>
      <c r="O54" s="25"/>
      <c r="P54" s="8"/>
    </row>
    <row r="55" spans="1:16" ht="16.899999999999999" customHeight="1" x14ac:dyDescent="0.25">
      <c r="A55" s="1266" t="s">
        <v>134</v>
      </c>
      <c r="B55" s="908"/>
      <c r="C55" s="8"/>
      <c r="D55" s="8"/>
      <c r="E55" s="8"/>
      <c r="F55" s="8"/>
      <c r="G55" s="8"/>
      <c r="H55" s="8">
        <v>930000</v>
      </c>
      <c r="I55" s="826"/>
      <c r="J55" s="828"/>
      <c r="K55" s="262" t="s">
        <v>15</v>
      </c>
      <c r="L55" s="262"/>
      <c r="M55" s="8"/>
      <c r="N55" s="8"/>
      <c r="O55" s="270"/>
      <c r="P55" s="8"/>
    </row>
    <row r="56" spans="1:16" x14ac:dyDescent="0.25">
      <c r="A56" s="826"/>
      <c r="B56" s="827"/>
    </row>
    <row r="57" spans="1:16" ht="26.25" customHeight="1" x14ac:dyDescent="0.25">
      <c r="A57" s="886" t="s">
        <v>41</v>
      </c>
      <c r="B57" s="886"/>
      <c r="C57" s="886"/>
      <c r="D57" s="886"/>
      <c r="E57" s="886"/>
      <c r="F57" s="886"/>
      <c r="G57" s="886"/>
      <c r="H57" s="886"/>
      <c r="I57" s="886"/>
      <c r="J57" s="886"/>
      <c r="K57" s="886"/>
      <c r="L57" s="886"/>
      <c r="M57" s="886"/>
      <c r="N57" s="886"/>
      <c r="O57" s="886"/>
      <c r="P57" s="887"/>
    </row>
    <row r="58" spans="1:16" ht="21.6" customHeight="1" x14ac:dyDescent="0.25">
      <c r="A58" s="884"/>
      <c r="B58" s="881"/>
      <c r="C58" s="884"/>
      <c r="D58" s="880"/>
      <c r="E58" s="880"/>
      <c r="F58" s="880"/>
      <c r="G58" s="880"/>
      <c r="H58" s="880"/>
      <c r="I58" s="880"/>
      <c r="J58" s="880"/>
      <c r="K58" s="880"/>
      <c r="L58" s="880"/>
      <c r="M58" s="880"/>
      <c r="N58" s="881"/>
      <c r="O58" s="860" t="s">
        <v>2</v>
      </c>
      <c r="P58" s="860"/>
    </row>
    <row r="59" spans="1:16" ht="20.25" customHeight="1" x14ac:dyDescent="0.25">
      <c r="A59" s="883" t="s">
        <v>42</v>
      </c>
      <c r="B59" s="883"/>
      <c r="C59" s="884" t="s">
        <v>460</v>
      </c>
      <c r="D59" s="880"/>
      <c r="E59" s="880"/>
      <c r="F59" s="880"/>
      <c r="G59" s="880"/>
      <c r="H59" s="880"/>
      <c r="I59" s="880"/>
      <c r="J59" s="880"/>
      <c r="K59" s="880"/>
      <c r="L59" s="880"/>
      <c r="M59" s="880"/>
      <c r="N59" s="881"/>
      <c r="O59" s="885" t="s">
        <v>139</v>
      </c>
      <c r="P59" s="885"/>
    </row>
    <row r="60" spans="1:16" ht="21.6" customHeight="1" x14ac:dyDescent="0.25">
      <c r="A60" s="883" t="s">
        <v>43</v>
      </c>
      <c r="B60" s="883"/>
      <c r="C60" s="884" t="s">
        <v>458</v>
      </c>
      <c r="D60" s="880"/>
      <c r="E60" s="880"/>
      <c r="F60" s="880"/>
      <c r="G60" s="880"/>
      <c r="H60" s="880"/>
      <c r="I60" s="880"/>
      <c r="J60" s="880"/>
      <c r="K60" s="880"/>
      <c r="L60" s="880"/>
      <c r="M60" s="880"/>
      <c r="N60" s="881"/>
      <c r="O60" s="860">
        <v>64</v>
      </c>
      <c r="P60" s="860"/>
    </row>
    <row r="61" spans="1:16" ht="21.6" customHeight="1" x14ac:dyDescent="0.25">
      <c r="A61" s="883" t="s">
        <v>45</v>
      </c>
      <c r="B61" s="883"/>
      <c r="C61" s="884" t="s">
        <v>459</v>
      </c>
      <c r="D61" s="880"/>
      <c r="E61" s="880"/>
      <c r="F61" s="880"/>
      <c r="G61" s="880"/>
      <c r="H61" s="880"/>
      <c r="I61" s="880"/>
      <c r="J61" s="880"/>
      <c r="K61" s="880"/>
      <c r="L61" s="880"/>
      <c r="M61" s="880"/>
      <c r="N61" s="881"/>
      <c r="O61" s="885" t="s">
        <v>190</v>
      </c>
      <c r="P61" s="885"/>
    </row>
    <row r="63" spans="1:16" ht="37.5" customHeight="1" x14ac:dyDescent="0.25">
      <c r="A63" s="840" t="s">
        <v>46</v>
      </c>
      <c r="B63" s="840"/>
      <c r="C63" s="840"/>
      <c r="D63" s="840"/>
      <c r="E63" s="840"/>
      <c r="F63" s="840"/>
      <c r="G63" s="840"/>
      <c r="H63" s="840"/>
      <c r="I63" s="840"/>
      <c r="J63" s="840"/>
      <c r="K63" s="840"/>
      <c r="L63" s="840"/>
      <c r="M63" s="840"/>
      <c r="N63" s="840"/>
      <c r="O63" s="840"/>
      <c r="P63" s="840"/>
    </row>
    <row r="64" spans="1:16" ht="20.25" customHeight="1" x14ac:dyDescent="0.25">
      <c r="A64" s="873" t="s">
        <v>47</v>
      </c>
      <c r="B64" s="874"/>
      <c r="C64" s="875"/>
      <c r="D64" s="788" t="s">
        <v>745</v>
      </c>
      <c r="E64" s="788"/>
      <c r="F64" s="788"/>
      <c r="G64" s="788"/>
      <c r="H64" s="788"/>
      <c r="I64" s="788"/>
      <c r="J64" s="788"/>
      <c r="K64" s="788"/>
      <c r="L64" s="788"/>
      <c r="M64" s="788"/>
      <c r="N64" s="788"/>
      <c r="O64" s="788"/>
      <c r="P64" s="789"/>
    </row>
    <row r="65" spans="1:16" ht="52.5" customHeight="1" x14ac:dyDescent="0.25">
      <c r="A65" s="876" t="s">
        <v>48</v>
      </c>
      <c r="B65" s="877"/>
      <c r="C65" s="878"/>
      <c r="D65" s="879" t="s">
        <v>746</v>
      </c>
      <c r="E65" s="1135"/>
      <c r="F65" s="1135"/>
      <c r="G65" s="1135"/>
      <c r="H65" s="1135"/>
      <c r="I65" s="1135"/>
      <c r="J65" s="1135"/>
      <c r="K65" s="1135"/>
      <c r="L65" s="1135"/>
      <c r="M65" s="1135"/>
      <c r="N65" s="1135"/>
      <c r="O65" s="1135"/>
      <c r="P65" s="1136"/>
    </row>
    <row r="66" spans="1:16" ht="70.5" customHeight="1" x14ac:dyDescent="0.25">
      <c r="A66" s="880" t="s">
        <v>49</v>
      </c>
      <c r="B66" s="880"/>
      <c r="C66" s="881"/>
      <c r="D66" s="787" t="s">
        <v>747</v>
      </c>
      <c r="E66" s="787"/>
      <c r="F66" s="787"/>
      <c r="G66" s="787"/>
      <c r="H66" s="787"/>
      <c r="I66" s="787"/>
      <c r="J66" s="787"/>
      <c r="K66" s="787"/>
      <c r="L66" s="787"/>
      <c r="M66" s="787"/>
      <c r="N66" s="787"/>
      <c r="O66" s="787"/>
      <c r="P66" s="793"/>
    </row>
    <row r="67" spans="1:16" ht="26.25" customHeight="1" x14ac:dyDescent="0.25">
      <c r="A67" s="839" t="s">
        <v>50</v>
      </c>
      <c r="B67" s="839"/>
      <c r="C67" s="839"/>
      <c r="D67" s="839"/>
      <c r="E67" s="839"/>
      <c r="F67" s="839"/>
      <c r="G67" s="839"/>
      <c r="H67" s="839"/>
      <c r="I67" s="839"/>
      <c r="J67" s="839"/>
      <c r="K67" s="839"/>
      <c r="L67" s="839"/>
      <c r="M67" s="839"/>
      <c r="N67" s="839"/>
      <c r="O67" s="839"/>
      <c r="P67" s="839"/>
    </row>
    <row r="68" spans="1:16" ht="24" customHeight="1" x14ac:dyDescent="0.25">
      <c r="A68" s="868" t="s">
        <v>51</v>
      </c>
      <c r="B68" s="841" t="s">
        <v>2</v>
      </c>
      <c r="C68" s="854" t="s">
        <v>7</v>
      </c>
      <c r="D68" s="855"/>
      <c r="E68" s="855"/>
      <c r="F68" s="855"/>
      <c r="G68" s="855"/>
      <c r="H68" s="855"/>
      <c r="I68" s="855"/>
      <c r="J68" s="871" t="s">
        <v>52</v>
      </c>
      <c r="K68" s="14">
        <v>2015</v>
      </c>
      <c r="L68" s="14">
        <v>2016</v>
      </c>
      <c r="M68" s="14">
        <v>2017</v>
      </c>
      <c r="N68" s="122">
        <v>2018</v>
      </c>
      <c r="O68" s="122">
        <v>2019</v>
      </c>
      <c r="P68" s="122">
        <v>2020</v>
      </c>
    </row>
    <row r="69" spans="1:16" ht="55.15" customHeight="1" x14ac:dyDescent="0.25">
      <c r="A69" s="869"/>
      <c r="B69" s="870"/>
      <c r="C69" s="1211"/>
      <c r="D69" s="1212"/>
      <c r="E69" s="1212"/>
      <c r="F69" s="1212"/>
      <c r="G69" s="1212"/>
      <c r="H69" s="1212"/>
      <c r="I69" s="1212"/>
      <c r="J69" s="871"/>
      <c r="K69" s="15" t="s">
        <v>10</v>
      </c>
      <c r="L69" s="15" t="s">
        <v>10</v>
      </c>
      <c r="M69" s="15" t="s">
        <v>11</v>
      </c>
      <c r="N69" s="121" t="s">
        <v>12</v>
      </c>
      <c r="O69" s="121" t="s">
        <v>13</v>
      </c>
      <c r="P69" s="121" t="s">
        <v>13</v>
      </c>
    </row>
    <row r="70" spans="1:16" ht="38.25" customHeight="1" x14ac:dyDescent="0.25">
      <c r="A70" s="861" t="s">
        <v>53</v>
      </c>
      <c r="B70" s="653" t="s">
        <v>142</v>
      </c>
      <c r="C70" s="774" t="s">
        <v>748</v>
      </c>
      <c r="D70" s="774"/>
      <c r="E70" s="774"/>
      <c r="F70" s="774"/>
      <c r="G70" s="774"/>
      <c r="H70" s="774"/>
      <c r="I70" s="774"/>
      <c r="J70" s="663" t="s">
        <v>112</v>
      </c>
      <c r="K70" s="707" t="s">
        <v>15</v>
      </c>
      <c r="L70" s="707" t="s">
        <v>15</v>
      </c>
      <c r="M70" s="707" t="s">
        <v>15</v>
      </c>
      <c r="N70" s="659">
        <v>100</v>
      </c>
      <c r="O70" s="659"/>
      <c r="P70" s="659"/>
    </row>
    <row r="71" spans="1:16" ht="30" customHeight="1" x14ac:dyDescent="0.25">
      <c r="A71" s="861"/>
      <c r="B71" s="661" t="s">
        <v>177</v>
      </c>
      <c r="C71" s="770" t="s">
        <v>749</v>
      </c>
      <c r="D71" s="770"/>
      <c r="E71" s="770"/>
      <c r="F71" s="770"/>
      <c r="G71" s="770"/>
      <c r="H71" s="770"/>
      <c r="I71" s="770"/>
      <c r="J71" s="660" t="s">
        <v>732</v>
      </c>
      <c r="K71" s="659" t="s">
        <v>15</v>
      </c>
      <c r="L71" s="659" t="s">
        <v>15</v>
      </c>
      <c r="M71" s="711">
        <v>3667.65</v>
      </c>
      <c r="N71" s="711">
        <v>3851.0325000000003</v>
      </c>
      <c r="O71" s="711">
        <v>4043.5841250000003</v>
      </c>
      <c r="P71" s="711">
        <v>4245.7633312500002</v>
      </c>
    </row>
    <row r="72" spans="1:16" ht="33" customHeight="1" x14ac:dyDescent="0.25">
      <c r="A72" s="861" t="s">
        <v>53</v>
      </c>
      <c r="B72" s="661" t="s">
        <v>179</v>
      </c>
      <c r="C72" s="770" t="s">
        <v>750</v>
      </c>
      <c r="D72" s="770"/>
      <c r="E72" s="770"/>
      <c r="F72" s="770"/>
      <c r="G72" s="770"/>
      <c r="H72" s="770"/>
      <c r="I72" s="770"/>
      <c r="J72" s="660" t="s">
        <v>751</v>
      </c>
      <c r="K72" s="659" t="s">
        <v>15</v>
      </c>
      <c r="L72" s="659" t="s">
        <v>15</v>
      </c>
      <c r="M72" s="708">
        <v>127.575</v>
      </c>
      <c r="N72" s="708">
        <v>133.95375000000001</v>
      </c>
      <c r="O72" s="708">
        <v>140.65143750000001</v>
      </c>
      <c r="P72" s="708">
        <v>147.68400937500002</v>
      </c>
    </row>
    <row r="73" spans="1:16" ht="19.5" customHeight="1" x14ac:dyDescent="0.25">
      <c r="A73" s="861" t="s">
        <v>54</v>
      </c>
      <c r="B73" s="684" t="s">
        <v>144</v>
      </c>
      <c r="C73" s="1478" t="s">
        <v>752</v>
      </c>
      <c r="D73" s="1479"/>
      <c r="E73" s="1479"/>
      <c r="F73" s="1479"/>
      <c r="G73" s="1479"/>
      <c r="H73" s="1479"/>
      <c r="I73" s="1480"/>
      <c r="J73" s="684" t="s">
        <v>607</v>
      </c>
      <c r="K73" s="683" t="s">
        <v>15</v>
      </c>
      <c r="L73" s="683" t="s">
        <v>15</v>
      </c>
      <c r="M73" s="707" t="s">
        <v>15</v>
      </c>
      <c r="N73" s="680">
        <v>2</v>
      </c>
      <c r="O73" s="680">
        <v>4</v>
      </c>
      <c r="P73" s="680">
        <v>4</v>
      </c>
    </row>
    <row r="74" spans="1:16" ht="24" customHeight="1" x14ac:dyDescent="0.25">
      <c r="A74" s="861"/>
      <c r="B74" s="684" t="s">
        <v>145</v>
      </c>
      <c r="C74" s="1001" t="s">
        <v>753</v>
      </c>
      <c r="D74" s="1002"/>
      <c r="E74" s="1002"/>
      <c r="F74" s="1002"/>
      <c r="G74" s="1002"/>
      <c r="H74" s="1002"/>
      <c r="I74" s="1003"/>
      <c r="J74" s="684" t="s">
        <v>143</v>
      </c>
      <c r="K74" s="683" t="s">
        <v>15</v>
      </c>
      <c r="L74" s="683" t="s">
        <v>15</v>
      </c>
      <c r="M74" s="707" t="s">
        <v>15</v>
      </c>
      <c r="N74" s="680">
        <v>50</v>
      </c>
      <c r="O74" s="680">
        <v>50</v>
      </c>
      <c r="P74" s="680">
        <v>100</v>
      </c>
    </row>
    <row r="75" spans="1:16" ht="46.5" customHeight="1" x14ac:dyDescent="0.25">
      <c r="A75" s="271" t="s">
        <v>59</v>
      </c>
      <c r="B75" s="689" t="s">
        <v>148</v>
      </c>
      <c r="C75" s="989" t="s">
        <v>754</v>
      </c>
      <c r="D75" s="990"/>
      <c r="E75" s="990"/>
      <c r="F75" s="990"/>
      <c r="G75" s="990"/>
      <c r="H75" s="990"/>
      <c r="I75" s="991"/>
      <c r="J75" s="689" t="s">
        <v>727</v>
      </c>
      <c r="K75" s="683" t="s">
        <v>15</v>
      </c>
      <c r="L75" s="683" t="s">
        <v>15</v>
      </c>
      <c r="M75" s="661" t="s">
        <v>15</v>
      </c>
      <c r="N75" s="695">
        <v>35200</v>
      </c>
      <c r="O75" s="695">
        <v>35200</v>
      </c>
      <c r="P75" s="695">
        <v>35200</v>
      </c>
    </row>
    <row r="76" spans="1:16" ht="19.899999999999999" customHeight="1" x14ac:dyDescent="0.25"/>
    <row r="77" spans="1:16" x14ac:dyDescent="0.25">
      <c r="A77" s="851" t="s">
        <v>60</v>
      </c>
      <c r="B77" s="852"/>
      <c r="C77" s="852"/>
      <c r="D77" s="852"/>
      <c r="E77" s="852"/>
      <c r="F77" s="852"/>
      <c r="G77" s="852"/>
      <c r="H77" s="852"/>
      <c r="I77" s="852"/>
      <c r="J77" s="852"/>
      <c r="K77" s="852"/>
      <c r="L77" s="852"/>
      <c r="M77" s="852"/>
      <c r="N77" s="852"/>
      <c r="O77" s="852"/>
      <c r="P77" s="853"/>
    </row>
    <row r="78" spans="1:16" x14ac:dyDescent="0.25">
      <c r="A78" s="854" t="s">
        <v>7</v>
      </c>
      <c r="B78" s="855"/>
      <c r="C78" s="855"/>
      <c r="D78" s="856"/>
      <c r="E78" s="820" t="s">
        <v>2</v>
      </c>
      <c r="F78" s="822"/>
      <c r="G78" s="841">
        <v>2015</v>
      </c>
      <c r="H78" s="841"/>
      <c r="I78" s="262">
        <v>2016</v>
      </c>
      <c r="J78" s="262">
        <v>2017</v>
      </c>
      <c r="K78" s="860">
        <v>2018</v>
      </c>
      <c r="L78" s="860"/>
      <c r="M78" s="860">
        <v>2019</v>
      </c>
      <c r="N78" s="860"/>
      <c r="O78" s="860">
        <v>2020</v>
      </c>
      <c r="P78" s="860"/>
    </row>
    <row r="79" spans="1:16" ht="31.5" x14ac:dyDescent="0.25">
      <c r="A79" s="857"/>
      <c r="B79" s="858"/>
      <c r="C79" s="858"/>
      <c r="D79" s="859"/>
      <c r="E79" s="262" t="s">
        <v>61</v>
      </c>
      <c r="F79" s="272" t="s">
        <v>62</v>
      </c>
      <c r="G79" s="820" t="s">
        <v>10</v>
      </c>
      <c r="H79" s="822"/>
      <c r="I79" s="262" t="s">
        <v>10</v>
      </c>
      <c r="J79" s="262" t="s">
        <v>11</v>
      </c>
      <c r="K79" s="820" t="s">
        <v>12</v>
      </c>
      <c r="L79" s="822"/>
      <c r="M79" s="820" t="s">
        <v>13</v>
      </c>
      <c r="N79" s="822"/>
      <c r="O79" s="820" t="s">
        <v>13</v>
      </c>
      <c r="P79" s="822"/>
    </row>
    <row r="80" spans="1:16" ht="19.149999999999999" customHeight="1" x14ac:dyDescent="0.25">
      <c r="A80" s="851" t="s">
        <v>323</v>
      </c>
      <c r="B80" s="852"/>
      <c r="C80" s="852"/>
      <c r="D80" s="853"/>
      <c r="E80" s="262"/>
      <c r="F80" s="272"/>
      <c r="G80" s="820"/>
      <c r="H80" s="822"/>
      <c r="I80" s="262"/>
      <c r="J80" s="267"/>
      <c r="K80" s="837">
        <v>49725</v>
      </c>
      <c r="L80" s="838"/>
      <c r="M80" s="835">
        <f t="shared" ref="M80:O80" si="1">M81</f>
        <v>0</v>
      </c>
      <c r="N80" s="836"/>
      <c r="O80" s="835">
        <f t="shared" si="1"/>
        <v>0</v>
      </c>
      <c r="P80" s="836"/>
    </row>
    <row r="81" spans="1:16" ht="41.45" customHeight="1" x14ac:dyDescent="0.25">
      <c r="A81" s="1240" t="s">
        <v>454</v>
      </c>
      <c r="B81" s="1241"/>
      <c r="C81" s="1241"/>
      <c r="D81" s="1242"/>
      <c r="E81" s="267">
        <v>70124</v>
      </c>
      <c r="F81" s="262"/>
      <c r="G81" s="820" t="s">
        <v>15</v>
      </c>
      <c r="H81" s="822"/>
      <c r="I81" s="262"/>
      <c r="J81" s="267"/>
      <c r="K81" s="845">
        <v>49725</v>
      </c>
      <c r="L81" s="845"/>
      <c r="M81" s="844"/>
      <c r="N81" s="844"/>
      <c r="O81" s="841"/>
      <c r="P81" s="841"/>
    </row>
    <row r="82" spans="1:16" ht="22.9" customHeight="1" x14ac:dyDescent="0.25">
      <c r="A82" s="1280" t="s">
        <v>315</v>
      </c>
      <c r="B82" s="1281"/>
      <c r="C82" s="1281"/>
      <c r="D82" s="1282"/>
      <c r="E82" s="262"/>
      <c r="F82" s="262">
        <v>282900</v>
      </c>
      <c r="G82" s="841" t="s">
        <v>15</v>
      </c>
      <c r="H82" s="841"/>
      <c r="I82" s="262"/>
      <c r="J82" s="262"/>
      <c r="K82" s="842">
        <v>49725</v>
      </c>
      <c r="L82" s="842"/>
      <c r="M82" s="820"/>
      <c r="N82" s="822"/>
      <c r="O82" s="820"/>
      <c r="P82" s="822"/>
    </row>
    <row r="83" spans="1:16" ht="19.5" customHeight="1" x14ac:dyDescent="0.25">
      <c r="A83" s="1300"/>
      <c r="B83" s="1301"/>
      <c r="C83" s="1301"/>
      <c r="D83" s="1302"/>
      <c r="E83" s="262"/>
      <c r="F83" s="262"/>
      <c r="G83" s="820" t="s">
        <v>15</v>
      </c>
      <c r="H83" s="822"/>
      <c r="I83" s="262"/>
      <c r="J83" s="267"/>
      <c r="K83" s="835"/>
      <c r="L83" s="836"/>
      <c r="M83" s="835"/>
      <c r="N83" s="836"/>
      <c r="O83" s="835"/>
      <c r="P83" s="836"/>
    </row>
    <row r="84" spans="1:16" ht="20.45" customHeight="1" x14ac:dyDescent="0.25"/>
    <row r="85" spans="1:16" ht="22.15" customHeight="1" x14ac:dyDescent="0.25">
      <c r="A85" s="839" t="s">
        <v>63</v>
      </c>
      <c r="B85" s="839"/>
      <c r="C85" s="839"/>
      <c r="D85" s="839"/>
      <c r="E85" s="839"/>
      <c r="F85" s="839"/>
      <c r="G85" s="839"/>
      <c r="H85" s="839"/>
      <c r="I85" s="839"/>
      <c r="J85" s="839"/>
      <c r="K85" s="839"/>
      <c r="L85" s="839"/>
      <c r="M85" s="839"/>
      <c r="N85" s="839"/>
      <c r="O85" s="839"/>
      <c r="P85" s="839"/>
    </row>
    <row r="86" spans="1:16" ht="19.899999999999999" customHeight="1" x14ac:dyDescent="0.25">
      <c r="A86" s="841" t="s">
        <v>7</v>
      </c>
      <c r="B86" s="841"/>
      <c r="C86" s="841"/>
      <c r="D86" s="841"/>
      <c r="E86" s="841" t="s">
        <v>2</v>
      </c>
      <c r="F86" s="841"/>
      <c r="G86" s="841"/>
      <c r="H86" s="841"/>
      <c r="I86" s="843" t="s">
        <v>64</v>
      </c>
      <c r="J86" s="843" t="s">
        <v>65</v>
      </c>
      <c r="K86" s="843" t="s">
        <v>445</v>
      </c>
      <c r="L86" s="270">
        <v>2017</v>
      </c>
      <c r="M86" s="843" t="s">
        <v>446</v>
      </c>
      <c r="N86" s="262">
        <v>2018</v>
      </c>
      <c r="O86" s="262">
        <v>2019</v>
      </c>
      <c r="P86" s="262">
        <v>2020</v>
      </c>
    </row>
    <row r="87" spans="1:16" ht="63" customHeight="1" x14ac:dyDescent="0.25">
      <c r="A87" s="841"/>
      <c r="B87" s="841"/>
      <c r="C87" s="841"/>
      <c r="D87" s="841"/>
      <c r="E87" s="262" t="s">
        <v>66</v>
      </c>
      <c r="F87" s="262" t="s">
        <v>61</v>
      </c>
      <c r="G87" s="277" t="s">
        <v>12</v>
      </c>
      <c r="H87" s="272" t="s">
        <v>62</v>
      </c>
      <c r="I87" s="843"/>
      <c r="J87" s="843"/>
      <c r="K87" s="843"/>
      <c r="L87" s="19" t="s">
        <v>67</v>
      </c>
      <c r="M87" s="843"/>
      <c r="N87" s="20" t="s">
        <v>12</v>
      </c>
      <c r="O87" s="277" t="s">
        <v>13</v>
      </c>
      <c r="P87" s="277" t="s">
        <v>13</v>
      </c>
    </row>
    <row r="88" spans="1:16" x14ac:dyDescent="0.25">
      <c r="A88" s="820">
        <v>1</v>
      </c>
      <c r="B88" s="821"/>
      <c r="C88" s="821"/>
      <c r="D88" s="822"/>
      <c r="E88" s="262">
        <v>2</v>
      </c>
      <c r="F88" s="262">
        <v>3</v>
      </c>
      <c r="G88" s="262">
        <v>4</v>
      </c>
      <c r="H88" s="262">
        <v>5</v>
      </c>
      <c r="I88" s="262">
        <v>6</v>
      </c>
      <c r="J88" s="262">
        <v>7</v>
      </c>
      <c r="K88" s="262">
        <v>8</v>
      </c>
      <c r="L88" s="262">
        <v>9</v>
      </c>
      <c r="M88" s="262" t="s">
        <v>68</v>
      </c>
      <c r="N88" s="262">
        <v>11</v>
      </c>
      <c r="O88" s="262">
        <v>12</v>
      </c>
      <c r="P88" s="262">
        <v>13</v>
      </c>
    </row>
    <row r="89" spans="1:16" ht="22.9" customHeight="1" x14ac:dyDescent="0.25">
      <c r="A89" s="839"/>
      <c r="B89" s="839"/>
      <c r="C89" s="839"/>
      <c r="D89" s="839"/>
      <c r="E89" s="13"/>
      <c r="F89" s="13"/>
      <c r="G89" s="13"/>
      <c r="H89" s="13"/>
      <c r="I89" s="13"/>
      <c r="J89" s="13"/>
      <c r="K89" s="13"/>
      <c r="L89" s="13"/>
      <c r="M89" s="13"/>
      <c r="N89" s="13"/>
      <c r="O89" s="13"/>
      <c r="P89" s="8"/>
    </row>
    <row r="90" spans="1:16" ht="33.75" customHeight="1" x14ac:dyDescent="0.25">
      <c r="A90" s="823"/>
      <c r="B90" s="824"/>
      <c r="C90" s="824"/>
      <c r="D90" s="825"/>
      <c r="E90" s="8"/>
      <c r="F90" s="8"/>
      <c r="G90" s="8"/>
      <c r="H90" s="13"/>
      <c r="I90" s="27"/>
      <c r="J90" s="27"/>
      <c r="K90" s="27"/>
      <c r="L90" s="27"/>
      <c r="M90" s="27"/>
      <c r="N90" s="13"/>
      <c r="O90" s="13"/>
      <c r="P90" s="8"/>
    </row>
    <row r="91" spans="1:16" ht="22.9" customHeight="1" x14ac:dyDescent="0.25">
      <c r="A91" s="883"/>
      <c r="B91" s="883"/>
      <c r="C91" s="883"/>
      <c r="D91" s="883"/>
      <c r="E91" s="8"/>
      <c r="F91" s="8"/>
      <c r="G91" s="8"/>
      <c r="H91" s="8"/>
      <c r="I91" s="8"/>
      <c r="J91" s="8"/>
      <c r="K91" s="8"/>
      <c r="L91" s="8"/>
      <c r="M91" s="8"/>
      <c r="N91" s="285"/>
      <c r="O91" s="285"/>
      <c r="P91" s="8"/>
    </row>
    <row r="92" spans="1:16" ht="22.9" customHeight="1" x14ac:dyDescent="0.25">
      <c r="A92" s="910"/>
      <c r="B92" s="924"/>
      <c r="C92" s="924"/>
      <c r="D92" s="911"/>
      <c r="E92" s="13"/>
      <c r="F92" s="13"/>
      <c r="G92" s="13"/>
      <c r="H92" s="8"/>
      <c r="I92" s="8"/>
      <c r="J92" s="8"/>
      <c r="K92" s="8"/>
      <c r="L92" s="8"/>
      <c r="M92" s="8"/>
      <c r="N92" s="8"/>
      <c r="O92" s="8"/>
      <c r="P92" s="8"/>
    </row>
    <row r="93" spans="1:16" ht="23.45" customHeight="1" x14ac:dyDescent="0.25"/>
    <row r="94" spans="1:16" s="21" customFormat="1" ht="24.6" customHeight="1" x14ac:dyDescent="0.25">
      <c r="A94" s="829" t="s">
        <v>69</v>
      </c>
      <c r="B94" s="830"/>
      <c r="C94" s="830"/>
      <c r="D94" s="830"/>
      <c r="E94" s="830"/>
      <c r="F94" s="830"/>
      <c r="G94" s="830"/>
      <c r="H94" s="830"/>
      <c r="I94" s="830"/>
      <c r="J94" s="830"/>
      <c r="K94" s="830"/>
      <c r="L94" s="830"/>
      <c r="M94" s="830"/>
      <c r="N94" s="830"/>
      <c r="O94" s="830"/>
      <c r="P94" s="831"/>
    </row>
    <row r="95" spans="1:16" s="21" customFormat="1" ht="24.6" customHeight="1" x14ac:dyDescent="0.25">
      <c r="A95" s="813" t="s">
        <v>70</v>
      </c>
      <c r="B95" s="814"/>
      <c r="C95" s="814"/>
      <c r="D95" s="814"/>
      <c r="E95" s="814"/>
      <c r="F95" s="814"/>
      <c r="G95" s="814"/>
      <c r="H95" s="814"/>
      <c r="I95" s="814"/>
      <c r="J95" s="814"/>
      <c r="K95" s="814"/>
      <c r="L95" s="814"/>
      <c r="M95" s="814"/>
      <c r="N95" s="814"/>
      <c r="O95" s="814"/>
      <c r="P95" s="815"/>
    </row>
    <row r="96" spans="1:16" s="21" customFormat="1" ht="24.6" customHeight="1" x14ac:dyDescent="0.25">
      <c r="A96" s="813" t="s">
        <v>71</v>
      </c>
      <c r="B96" s="814"/>
      <c r="C96" s="814"/>
      <c r="D96" s="814"/>
      <c r="E96" s="814"/>
      <c r="F96" s="814"/>
      <c r="G96" s="814"/>
      <c r="H96" s="814"/>
      <c r="I96" s="814"/>
      <c r="J96" s="814"/>
      <c r="K96" s="814"/>
      <c r="L96" s="814"/>
      <c r="M96" s="814"/>
      <c r="N96" s="814"/>
      <c r="O96" s="814"/>
      <c r="P96" s="815"/>
    </row>
    <row r="97" spans="1:16" s="21" customFormat="1" ht="24.6" customHeight="1" x14ac:dyDescent="0.25">
      <c r="A97" s="816" t="s">
        <v>72</v>
      </c>
      <c r="B97" s="817"/>
      <c r="C97" s="817"/>
      <c r="D97" s="817"/>
      <c r="E97" s="817"/>
      <c r="F97" s="817"/>
      <c r="G97" s="817"/>
      <c r="H97" s="817"/>
      <c r="I97" s="817"/>
      <c r="J97" s="817"/>
      <c r="K97" s="817"/>
      <c r="L97" s="817"/>
      <c r="M97" s="817"/>
      <c r="N97" s="817"/>
      <c r="O97" s="817"/>
      <c r="P97" s="818"/>
    </row>
    <row r="99" spans="1:16" ht="37.5" customHeight="1" x14ac:dyDescent="0.25">
      <c r="A99" s="819" t="s">
        <v>73</v>
      </c>
      <c r="B99" s="819"/>
      <c r="C99" s="819"/>
      <c r="D99" s="819"/>
      <c r="E99" s="819"/>
      <c r="F99" s="819"/>
      <c r="G99" s="819"/>
      <c r="H99" s="819"/>
      <c r="I99" s="819"/>
      <c r="J99" s="819"/>
      <c r="K99" s="819"/>
      <c r="L99" s="819"/>
      <c r="M99" s="819"/>
      <c r="N99" s="819"/>
      <c r="O99" s="819"/>
      <c r="P99" s="819"/>
    </row>
    <row r="100" spans="1:16" ht="38.25" hidden="1" customHeight="1" x14ac:dyDescent="0.25">
      <c r="A100" s="264"/>
      <c r="C100" s="264"/>
      <c r="D100" s="264"/>
      <c r="E100" s="264"/>
      <c r="F100" s="264"/>
      <c r="G100" s="264"/>
      <c r="H100" s="264"/>
      <c r="I100" s="264"/>
      <c r="J100" s="264"/>
      <c r="K100" s="264"/>
      <c r="L100" s="264"/>
      <c r="M100" s="264"/>
      <c r="N100" s="264"/>
      <c r="O100" s="264"/>
      <c r="P100" s="264"/>
    </row>
    <row r="101" spans="1:16" ht="48.75" hidden="1" customHeight="1" x14ac:dyDescent="0.25"/>
  </sheetData>
  <mergeCells count="230">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O16:P16"/>
    <mergeCell ref="A15:D15"/>
    <mergeCell ref="G15:H15"/>
    <mergeCell ref="K15:L15"/>
    <mergeCell ref="M15:N15"/>
    <mergeCell ref="A16:D16"/>
    <mergeCell ref="G16:H16"/>
    <mergeCell ref="K16:L16"/>
    <mergeCell ref="M16:N16"/>
    <mergeCell ref="A18:B19"/>
    <mergeCell ref="C18:F18"/>
    <mergeCell ref="G18:H18"/>
    <mergeCell ref="K18:L18"/>
    <mergeCell ref="M18:N18"/>
    <mergeCell ref="O18:P18"/>
    <mergeCell ref="G19:H19"/>
    <mergeCell ref="K19:L19"/>
    <mergeCell ref="M19:N19"/>
    <mergeCell ref="O19:P19"/>
    <mergeCell ref="A20:B20"/>
    <mergeCell ref="G20:H20"/>
    <mergeCell ref="K20:L20"/>
    <mergeCell ref="M20:N20"/>
    <mergeCell ref="O20:P20"/>
    <mergeCell ref="A21:B21"/>
    <mergeCell ref="G21:H21"/>
    <mergeCell ref="K21:L21"/>
    <mergeCell ref="M21:N21"/>
    <mergeCell ref="O21:P21"/>
    <mergeCell ref="A22:B22"/>
    <mergeCell ref="G22:H22"/>
    <mergeCell ref="K22:L22"/>
    <mergeCell ref="M22:N22"/>
    <mergeCell ref="O22:P22"/>
    <mergeCell ref="A23:B23"/>
    <mergeCell ref="G23:H23"/>
    <mergeCell ref="K23:L23"/>
    <mergeCell ref="M23:N23"/>
    <mergeCell ref="O23:P23"/>
    <mergeCell ref="A25:B25"/>
    <mergeCell ref="G25:H25"/>
    <mergeCell ref="K25:L25"/>
    <mergeCell ref="M25:N25"/>
    <mergeCell ref="O25:P25"/>
    <mergeCell ref="A26:B26"/>
    <mergeCell ref="G26:H26"/>
    <mergeCell ref="K26:L26"/>
    <mergeCell ref="M26:N26"/>
    <mergeCell ref="O26:P26"/>
    <mergeCell ref="A27:B27"/>
    <mergeCell ref="G27:H27"/>
    <mergeCell ref="K27:L27"/>
    <mergeCell ref="M27:N27"/>
    <mergeCell ref="O27:P27"/>
    <mergeCell ref="A28:B28"/>
    <mergeCell ref="G28:H28"/>
    <mergeCell ref="K28:L28"/>
    <mergeCell ref="M28:N28"/>
    <mergeCell ref="O28:P28"/>
    <mergeCell ref="A32:P32"/>
    <mergeCell ref="A33:C34"/>
    <mergeCell ref="D33:F33"/>
    <mergeCell ref="G33:J33"/>
    <mergeCell ref="K33:M33"/>
    <mergeCell ref="N33:P33"/>
    <mergeCell ref="E34:F34"/>
    <mergeCell ref="G34:H34"/>
    <mergeCell ref="A29:B29"/>
    <mergeCell ref="G29:H29"/>
    <mergeCell ref="K29:L29"/>
    <mergeCell ref="M29:N29"/>
    <mergeCell ref="O29:P29"/>
    <mergeCell ref="A30:B30"/>
    <mergeCell ref="G30:H30"/>
    <mergeCell ref="K30:L30"/>
    <mergeCell ref="M30:N30"/>
    <mergeCell ref="O30:P30"/>
    <mergeCell ref="A37:C37"/>
    <mergeCell ref="E37:F37"/>
    <mergeCell ref="G37:H37"/>
    <mergeCell ref="A38:C38"/>
    <mergeCell ref="E38:F38"/>
    <mergeCell ref="G38:H38"/>
    <mergeCell ref="A35:C35"/>
    <mergeCell ref="E35:F35"/>
    <mergeCell ref="G35:H35"/>
    <mergeCell ref="A36:C36"/>
    <mergeCell ref="E36:F36"/>
    <mergeCell ref="G36:H36"/>
    <mergeCell ref="A41:C41"/>
    <mergeCell ref="E41:F41"/>
    <mergeCell ref="G41:H41"/>
    <mergeCell ref="A42:C42"/>
    <mergeCell ref="E42:F42"/>
    <mergeCell ref="G42:H42"/>
    <mergeCell ref="A39:C39"/>
    <mergeCell ref="E39:F39"/>
    <mergeCell ref="G39:H39"/>
    <mergeCell ref="A40:C40"/>
    <mergeCell ref="E40:F40"/>
    <mergeCell ref="G40:H40"/>
    <mergeCell ref="A48:B48"/>
    <mergeCell ref="I48:J48"/>
    <mergeCell ref="A49:B49"/>
    <mergeCell ref="A50:B50"/>
    <mergeCell ref="I50:J50"/>
    <mergeCell ref="A52:B52"/>
    <mergeCell ref="I52:J52"/>
    <mergeCell ref="A43:C43"/>
    <mergeCell ref="E43:F43"/>
    <mergeCell ref="G43:H43"/>
    <mergeCell ref="A45:P45"/>
    <mergeCell ref="A46:B47"/>
    <mergeCell ref="C46:H46"/>
    <mergeCell ref="I46:J47"/>
    <mergeCell ref="A56:B56"/>
    <mergeCell ref="A57:P57"/>
    <mergeCell ref="A58:B58"/>
    <mergeCell ref="C58:N58"/>
    <mergeCell ref="O58:P58"/>
    <mergeCell ref="A59:B59"/>
    <mergeCell ref="C59:N59"/>
    <mergeCell ref="O59:P59"/>
    <mergeCell ref="A53:B53"/>
    <mergeCell ref="A54:B54"/>
    <mergeCell ref="I54:J54"/>
    <mergeCell ref="A55:B55"/>
    <mergeCell ref="I55:J55"/>
    <mergeCell ref="A63:P63"/>
    <mergeCell ref="A64:C64"/>
    <mergeCell ref="D64:P64"/>
    <mergeCell ref="A65:C65"/>
    <mergeCell ref="D65:P65"/>
    <mergeCell ref="A66:C66"/>
    <mergeCell ref="D66:P66"/>
    <mergeCell ref="A60:B60"/>
    <mergeCell ref="C60:N60"/>
    <mergeCell ref="O60:P60"/>
    <mergeCell ref="A61:B61"/>
    <mergeCell ref="C61:N61"/>
    <mergeCell ref="O61:P61"/>
    <mergeCell ref="A73:A74"/>
    <mergeCell ref="C73:I73"/>
    <mergeCell ref="C74:I74"/>
    <mergeCell ref="C75:I75"/>
    <mergeCell ref="A67:P67"/>
    <mergeCell ref="A68:A69"/>
    <mergeCell ref="B68:B69"/>
    <mergeCell ref="C68:I69"/>
    <mergeCell ref="J68:J69"/>
    <mergeCell ref="C72:I72"/>
    <mergeCell ref="A70:A72"/>
    <mergeCell ref="C70:I70"/>
    <mergeCell ref="C71:I71"/>
    <mergeCell ref="O79:P79"/>
    <mergeCell ref="A80:D80"/>
    <mergeCell ref="G80:H80"/>
    <mergeCell ref="K80:L80"/>
    <mergeCell ref="M80:N80"/>
    <mergeCell ref="O80:P80"/>
    <mergeCell ref="A77:P77"/>
    <mergeCell ref="A78:D79"/>
    <mergeCell ref="E78:F78"/>
    <mergeCell ref="G78:H78"/>
    <mergeCell ref="K78:L78"/>
    <mergeCell ref="M78:N78"/>
    <mergeCell ref="O78:P78"/>
    <mergeCell ref="G79:H79"/>
    <mergeCell ref="K79:L79"/>
    <mergeCell ref="M79:N79"/>
    <mergeCell ref="A85:P85"/>
    <mergeCell ref="A81:D81"/>
    <mergeCell ref="G81:H81"/>
    <mergeCell ref="K81:L81"/>
    <mergeCell ref="M81:N81"/>
    <mergeCell ref="O81:P81"/>
    <mergeCell ref="A82:D82"/>
    <mergeCell ref="G82:H82"/>
    <mergeCell ref="K82:L82"/>
    <mergeCell ref="M82:N82"/>
    <mergeCell ref="O82:P82"/>
    <mergeCell ref="A95:P95"/>
    <mergeCell ref="A96:P96"/>
    <mergeCell ref="A97:P97"/>
    <mergeCell ref="A99:P99"/>
    <mergeCell ref="K24:L24"/>
    <mergeCell ref="A24:B24"/>
    <mergeCell ref="A51:B51"/>
    <mergeCell ref="A88:D88"/>
    <mergeCell ref="A89:D89"/>
    <mergeCell ref="A90:D90"/>
    <mergeCell ref="A91:D91"/>
    <mergeCell ref="A92:D92"/>
    <mergeCell ref="A94:P94"/>
    <mergeCell ref="A86:D87"/>
    <mergeCell ref="E86:H86"/>
    <mergeCell ref="I86:I87"/>
    <mergeCell ref="J86:J87"/>
    <mergeCell ref="K86:K87"/>
    <mergeCell ref="M86:M87"/>
    <mergeCell ref="A83:D83"/>
    <mergeCell ref="G83:H83"/>
    <mergeCell ref="K83:L83"/>
    <mergeCell ref="M83:N83"/>
    <mergeCell ref="O83:P83"/>
  </mergeCells>
  <pageMargins left="0.39370078740157483" right="0.16" top="0.41" bottom="0.33" header="0.31496062992125984" footer="0.31496062992125984"/>
  <pageSetup paperSize="9" scale="80" orientation="landscape" horizontalDpi="1200" verticalDpi="1200" r:id="rId1"/>
  <rowBreaks count="2" manualBreakCount="2">
    <brk id="44" max="15" man="1"/>
    <brk id="84" max="15"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01"/>
  <sheetViews>
    <sheetView showZeros="0" view="pageBreakPreview" topLeftCell="A45" zoomScale="90" zoomScaleNormal="90" zoomScaleSheetLayoutView="90" workbookViewId="0">
      <selection activeCell="D57" sqref="D57:P57"/>
    </sheetView>
  </sheetViews>
  <sheetFormatPr defaultColWidth="8.85546875" defaultRowHeight="15.75" x14ac:dyDescent="0.25"/>
  <cols>
    <col min="1" max="1" width="9.42578125" style="1" customWidth="1"/>
    <col min="2" max="2" width="11.7109375" style="1" customWidth="1"/>
    <col min="3" max="3" width="8.28515625" style="1" customWidth="1"/>
    <col min="4" max="4" width="10.7109375" style="1" customWidth="1"/>
    <col min="5" max="5" width="8.28515625" style="1" customWidth="1"/>
    <col min="6" max="6" width="8" style="1" customWidth="1"/>
    <col min="7" max="7" width="7.140625" style="1" customWidth="1"/>
    <col min="8" max="8" width="7.5703125" style="1" customWidth="1"/>
    <col min="9" max="9" width="11.5703125" style="1" customWidth="1"/>
    <col min="10" max="10" width="10.28515625" style="1" customWidth="1"/>
    <col min="11" max="11" width="11.42578125" style="1" customWidth="1"/>
    <col min="12" max="12" width="7.28515625" style="1" customWidth="1"/>
    <col min="13" max="13" width="13.140625" style="1" customWidth="1"/>
    <col min="14" max="14" width="11" style="1" customWidth="1"/>
    <col min="15" max="15" width="9.42578125" style="1" customWidth="1"/>
    <col min="16" max="16" width="8" style="1" customWidth="1"/>
    <col min="17" max="16384" width="8.85546875" style="1"/>
  </cols>
  <sheetData>
    <row r="1" spans="1:16" x14ac:dyDescent="0.25">
      <c r="N1" s="916" t="s">
        <v>0</v>
      </c>
      <c r="O1" s="916"/>
      <c r="P1" s="916"/>
    </row>
    <row r="2" spans="1:16" ht="18.75" x14ac:dyDescent="0.25">
      <c r="E2" s="917" t="s">
        <v>1</v>
      </c>
      <c r="F2" s="917"/>
      <c r="G2" s="917"/>
      <c r="H2" s="917"/>
      <c r="I2" s="917"/>
      <c r="J2" s="917"/>
    </row>
    <row r="3" spans="1:16" ht="18.75" x14ac:dyDescent="0.25">
      <c r="D3" s="917" t="s">
        <v>430</v>
      </c>
      <c r="E3" s="917"/>
      <c r="F3" s="917"/>
      <c r="G3" s="917"/>
      <c r="H3" s="917"/>
      <c r="I3" s="917"/>
      <c r="J3" s="917"/>
      <c r="K3" s="917"/>
      <c r="L3" s="917"/>
    </row>
    <row r="4" spans="1:16" ht="18.75" x14ac:dyDescent="0.25">
      <c r="D4" s="94"/>
      <c r="E4" s="94"/>
      <c r="F4" s="94"/>
      <c r="G4" s="94"/>
      <c r="H4" s="94"/>
      <c r="I4" s="94"/>
      <c r="J4" s="94"/>
      <c r="K4" s="94"/>
      <c r="L4" s="94"/>
    </row>
    <row r="5" spans="1:16" x14ac:dyDescent="0.25">
      <c r="P5" s="93" t="s">
        <v>2</v>
      </c>
    </row>
    <row r="6" spans="1:16" ht="23.45" customHeight="1" x14ac:dyDescent="0.25">
      <c r="A6" s="883" t="s">
        <v>3</v>
      </c>
      <c r="B6" s="883"/>
      <c r="C6" s="883"/>
      <c r="D6" s="918" t="s">
        <v>234</v>
      </c>
      <c r="E6" s="919"/>
      <c r="F6" s="919"/>
      <c r="G6" s="919"/>
      <c r="H6" s="919"/>
      <c r="I6" s="919"/>
      <c r="J6" s="919"/>
      <c r="K6" s="919"/>
      <c r="L6" s="919"/>
      <c r="M6" s="919"/>
      <c r="N6" s="919"/>
      <c r="O6" s="920"/>
      <c r="P6" s="91">
        <v>1</v>
      </c>
    </row>
    <row r="7" spans="1:16" ht="23.45" customHeight="1" x14ac:dyDescent="0.25">
      <c r="A7" s="883" t="s">
        <v>4</v>
      </c>
      <c r="B7" s="883"/>
      <c r="C7" s="883"/>
      <c r="D7" s="921" t="s">
        <v>436</v>
      </c>
      <c r="E7" s="921"/>
      <c r="F7" s="921"/>
      <c r="G7" s="921"/>
      <c r="H7" s="921"/>
      <c r="I7" s="921"/>
      <c r="J7" s="921"/>
      <c r="K7" s="921"/>
      <c r="L7" s="921"/>
      <c r="M7" s="921"/>
      <c r="N7" s="921"/>
      <c r="O7" s="921"/>
      <c r="P7" s="45" t="s">
        <v>431</v>
      </c>
    </row>
    <row r="8" spans="1:16" ht="23.45" customHeight="1" x14ac:dyDescent="0.25">
      <c r="A8" s="883" t="s">
        <v>5</v>
      </c>
      <c r="B8" s="883"/>
      <c r="C8" s="883"/>
      <c r="D8" s="884"/>
      <c r="E8" s="880"/>
      <c r="F8" s="880"/>
      <c r="G8" s="880"/>
      <c r="H8" s="880"/>
      <c r="I8" s="880"/>
      <c r="J8" s="880"/>
      <c r="K8" s="880"/>
      <c r="L8" s="880"/>
      <c r="M8" s="880"/>
      <c r="N8" s="880"/>
      <c r="O8" s="881"/>
      <c r="P8" s="45"/>
    </row>
    <row r="10" spans="1:16" x14ac:dyDescent="0.25">
      <c r="A10" s="884" t="s">
        <v>6</v>
      </c>
      <c r="B10" s="880"/>
      <c r="C10" s="880"/>
      <c r="D10" s="880"/>
      <c r="E10" s="880"/>
      <c r="F10" s="880"/>
      <c r="G10" s="880"/>
      <c r="H10" s="880"/>
      <c r="I10" s="880"/>
      <c r="J10" s="880"/>
      <c r="K10" s="880"/>
      <c r="L10" s="880"/>
      <c r="M10" s="880"/>
      <c r="N10" s="880"/>
      <c r="O10" s="880"/>
      <c r="P10" s="881"/>
    </row>
    <row r="11" spans="1:16" x14ac:dyDescent="0.25">
      <c r="A11" s="103"/>
      <c r="B11" s="103"/>
      <c r="C11" s="103"/>
      <c r="D11" s="103"/>
      <c r="E11" s="103"/>
      <c r="F11" s="103"/>
      <c r="G11" s="103"/>
      <c r="H11" s="103"/>
      <c r="I11" s="103"/>
      <c r="J11" s="103"/>
      <c r="K11" s="103"/>
      <c r="L11" s="103"/>
      <c r="M11" s="103"/>
      <c r="N11" s="103"/>
      <c r="O11" s="103"/>
      <c r="P11" s="103"/>
    </row>
    <row r="12" spans="1:16" ht="21.6" customHeight="1" x14ac:dyDescent="0.25">
      <c r="A12" s="854" t="s">
        <v>7</v>
      </c>
      <c r="B12" s="855"/>
      <c r="C12" s="855"/>
      <c r="D12" s="856"/>
      <c r="E12" s="820" t="s">
        <v>2</v>
      </c>
      <c r="F12" s="822"/>
      <c r="G12" s="841">
        <v>2015</v>
      </c>
      <c r="H12" s="841"/>
      <c r="I12" s="91">
        <v>2016</v>
      </c>
      <c r="J12" s="91">
        <v>2017</v>
      </c>
      <c r="K12" s="860">
        <v>2018</v>
      </c>
      <c r="L12" s="860"/>
      <c r="M12" s="860">
        <v>2019</v>
      </c>
      <c r="N12" s="860"/>
      <c r="O12" s="860">
        <v>2020</v>
      </c>
      <c r="P12" s="860"/>
    </row>
    <row r="13" spans="1:16" ht="31.5" x14ac:dyDescent="0.25">
      <c r="A13" s="857"/>
      <c r="B13" s="858"/>
      <c r="C13" s="858"/>
      <c r="D13" s="859"/>
      <c r="E13" s="91" t="s">
        <v>8</v>
      </c>
      <c r="F13" s="97" t="s">
        <v>9</v>
      </c>
      <c r="G13" s="820" t="s">
        <v>10</v>
      </c>
      <c r="H13" s="822"/>
      <c r="I13" s="91" t="s">
        <v>10</v>
      </c>
      <c r="J13" s="91" t="s">
        <v>11</v>
      </c>
      <c r="K13" s="820" t="s">
        <v>12</v>
      </c>
      <c r="L13" s="822"/>
      <c r="M13" s="820" t="s">
        <v>13</v>
      </c>
      <c r="N13" s="822"/>
      <c r="O13" s="820" t="s">
        <v>13</v>
      </c>
      <c r="P13" s="822"/>
    </row>
    <row r="14" spans="1:16" ht="23.45" customHeight="1" x14ac:dyDescent="0.25">
      <c r="A14" s="839" t="s">
        <v>14</v>
      </c>
      <c r="B14" s="839"/>
      <c r="C14" s="839"/>
      <c r="D14" s="839"/>
      <c r="E14" s="91">
        <v>4</v>
      </c>
      <c r="F14" s="91"/>
      <c r="G14" s="835" t="s">
        <v>15</v>
      </c>
      <c r="H14" s="836"/>
      <c r="I14" s="95"/>
      <c r="J14" s="143">
        <v>4900</v>
      </c>
      <c r="K14" s="835">
        <v>5200</v>
      </c>
      <c r="L14" s="836"/>
      <c r="M14" s="835">
        <v>5200</v>
      </c>
      <c r="N14" s="836"/>
      <c r="O14" s="835">
        <v>5200</v>
      </c>
      <c r="P14" s="836"/>
    </row>
    <row r="15" spans="1:16" ht="23.45" customHeight="1" x14ac:dyDescent="0.25">
      <c r="A15" s="883" t="s">
        <v>107</v>
      </c>
      <c r="B15" s="883"/>
      <c r="C15" s="883"/>
      <c r="D15" s="883"/>
      <c r="E15" s="91"/>
      <c r="F15" s="91">
        <v>25</v>
      </c>
      <c r="G15" s="820" t="s">
        <v>15</v>
      </c>
      <c r="H15" s="822"/>
      <c r="I15" s="91"/>
      <c r="J15" s="91">
        <v>4900</v>
      </c>
      <c r="K15" s="841">
        <v>5200</v>
      </c>
      <c r="L15" s="841"/>
      <c r="M15" s="841">
        <v>5200</v>
      </c>
      <c r="N15" s="841"/>
      <c r="O15" s="841">
        <v>5200</v>
      </c>
      <c r="P15" s="841"/>
    </row>
    <row r="16" spans="1:16" ht="23.45" customHeight="1" x14ac:dyDescent="0.25">
      <c r="A16" s="883"/>
      <c r="B16" s="883"/>
      <c r="C16" s="883"/>
      <c r="D16" s="883"/>
      <c r="E16" s="91"/>
      <c r="F16" s="91"/>
      <c r="G16" s="841" t="s">
        <v>15</v>
      </c>
      <c r="H16" s="841"/>
      <c r="I16" s="91"/>
      <c r="J16" s="91"/>
      <c r="K16" s="841"/>
      <c r="L16" s="841"/>
      <c r="M16" s="841"/>
      <c r="N16" s="841"/>
      <c r="O16" s="841"/>
      <c r="P16" s="841"/>
    </row>
    <row r="17" spans="1:16" ht="23.45" customHeight="1" x14ac:dyDescent="0.25">
      <c r="A17" s="883"/>
      <c r="B17" s="883"/>
      <c r="C17" s="883"/>
      <c r="D17" s="883"/>
      <c r="E17" s="91"/>
      <c r="F17" s="91"/>
      <c r="G17" s="841" t="s">
        <v>15</v>
      </c>
      <c r="H17" s="841"/>
      <c r="I17" s="91"/>
      <c r="J17" s="91"/>
      <c r="K17" s="841"/>
      <c r="L17" s="841"/>
      <c r="M17" s="841"/>
      <c r="N17" s="841"/>
      <c r="O17" s="841"/>
      <c r="P17" s="841"/>
    </row>
    <row r="18" spans="1:16" ht="14.45" customHeight="1" x14ac:dyDescent="0.25"/>
    <row r="19" spans="1:16" ht="22.5" customHeight="1" x14ac:dyDescent="0.25">
      <c r="A19" s="854" t="s">
        <v>7</v>
      </c>
      <c r="B19" s="856"/>
      <c r="C19" s="860" t="s">
        <v>2</v>
      </c>
      <c r="D19" s="860"/>
      <c r="E19" s="860"/>
      <c r="F19" s="860"/>
      <c r="G19" s="841">
        <v>2015</v>
      </c>
      <c r="H19" s="841"/>
      <c r="I19" s="91">
        <v>2016</v>
      </c>
      <c r="J19" s="91">
        <v>2017</v>
      </c>
      <c r="K19" s="860">
        <v>2018</v>
      </c>
      <c r="L19" s="860"/>
      <c r="M19" s="860">
        <v>2019</v>
      </c>
      <c r="N19" s="860"/>
      <c r="O19" s="860">
        <v>2020</v>
      </c>
      <c r="P19" s="860"/>
    </row>
    <row r="20" spans="1:16" ht="35.450000000000003" customHeight="1" x14ac:dyDescent="0.25">
      <c r="A20" s="857"/>
      <c r="B20" s="859"/>
      <c r="C20" s="91" t="s">
        <v>16</v>
      </c>
      <c r="D20" s="91" t="s">
        <v>17</v>
      </c>
      <c r="E20" s="91" t="s">
        <v>8</v>
      </c>
      <c r="F20" s="97" t="s">
        <v>9</v>
      </c>
      <c r="G20" s="820" t="s">
        <v>10</v>
      </c>
      <c r="H20" s="822"/>
      <c r="I20" s="91" t="s">
        <v>10</v>
      </c>
      <c r="J20" s="91" t="s">
        <v>11</v>
      </c>
      <c r="K20" s="820" t="s">
        <v>12</v>
      </c>
      <c r="L20" s="822"/>
      <c r="M20" s="820" t="s">
        <v>13</v>
      </c>
      <c r="N20" s="822"/>
      <c r="O20" s="820" t="s">
        <v>13</v>
      </c>
      <c r="P20" s="822"/>
    </row>
    <row r="21" spans="1:16" ht="53.45" customHeight="1" x14ac:dyDescent="0.25">
      <c r="A21" s="823" t="s">
        <v>18</v>
      </c>
      <c r="B21" s="825"/>
      <c r="C21" s="8"/>
      <c r="D21" s="8"/>
      <c r="E21" s="8"/>
      <c r="F21" s="8"/>
      <c r="G21" s="844" t="s">
        <v>15</v>
      </c>
      <c r="H21" s="844"/>
      <c r="I21" s="212">
        <v>9880</v>
      </c>
      <c r="J21" s="13">
        <v>4900</v>
      </c>
      <c r="K21" s="1218">
        <v>5200</v>
      </c>
      <c r="L21" s="1218"/>
      <c r="M21" s="1218">
        <v>5200</v>
      </c>
      <c r="N21" s="1218"/>
      <c r="O21" s="1218">
        <v>5200</v>
      </c>
      <c r="P21" s="1218"/>
    </row>
    <row r="22" spans="1:16" ht="32.450000000000003" customHeight="1" x14ac:dyDescent="0.25">
      <c r="A22" s="910" t="s">
        <v>155</v>
      </c>
      <c r="B22" s="911"/>
      <c r="C22" s="9">
        <v>2</v>
      </c>
      <c r="D22" s="8"/>
      <c r="E22" s="8"/>
      <c r="F22" s="8"/>
      <c r="G22" s="841" t="s">
        <v>15</v>
      </c>
      <c r="H22" s="841"/>
      <c r="I22" s="211"/>
      <c r="J22" s="8"/>
      <c r="K22" s="860"/>
      <c r="L22" s="860"/>
      <c r="M22" s="860"/>
      <c r="N22" s="860"/>
      <c r="O22" s="860"/>
      <c r="P22" s="860"/>
    </row>
    <row r="23" spans="1:16" ht="18.600000000000001" customHeight="1" x14ac:dyDescent="0.25">
      <c r="A23" s="860"/>
      <c r="B23" s="860"/>
      <c r="C23" s="8"/>
      <c r="D23" s="8"/>
      <c r="E23" s="8"/>
      <c r="F23" s="8"/>
      <c r="G23" s="841" t="s">
        <v>15</v>
      </c>
      <c r="H23" s="841"/>
      <c r="I23" s="211"/>
      <c r="J23" s="8"/>
      <c r="K23" s="860"/>
      <c r="L23" s="860"/>
      <c r="M23" s="860"/>
      <c r="N23" s="860"/>
      <c r="O23" s="860"/>
      <c r="P23" s="860"/>
    </row>
    <row r="24" spans="1:16" ht="45.6" customHeight="1" x14ac:dyDescent="0.25">
      <c r="A24" s="910" t="s">
        <v>20</v>
      </c>
      <c r="B24" s="911"/>
      <c r="C24" s="9">
        <v>2</v>
      </c>
      <c r="D24" s="8"/>
      <c r="E24" s="8"/>
      <c r="F24" s="8"/>
      <c r="G24" s="841" t="s">
        <v>15</v>
      </c>
      <c r="H24" s="841"/>
      <c r="I24" s="211"/>
      <c r="J24" s="8"/>
      <c r="K24" s="860" t="s">
        <v>74</v>
      </c>
      <c r="L24" s="860"/>
      <c r="M24" s="860"/>
      <c r="N24" s="860"/>
      <c r="O24" s="860"/>
      <c r="P24" s="860"/>
    </row>
    <row r="25" spans="1:16" ht="19.5" customHeight="1" x14ac:dyDescent="0.25">
      <c r="A25" s="860"/>
      <c r="B25" s="860"/>
      <c r="C25" s="8"/>
      <c r="D25" s="8"/>
      <c r="E25" s="8"/>
      <c r="F25" s="8"/>
      <c r="G25" s="841" t="s">
        <v>15</v>
      </c>
      <c r="H25" s="841"/>
      <c r="I25" s="211"/>
      <c r="J25" s="8"/>
      <c r="K25" s="860"/>
      <c r="L25" s="860"/>
      <c r="M25" s="860"/>
      <c r="N25" s="860"/>
      <c r="O25" s="860"/>
      <c r="P25" s="860"/>
    </row>
    <row r="26" spans="1:16" ht="69" customHeight="1" x14ac:dyDescent="0.25">
      <c r="A26" s="910" t="s">
        <v>21</v>
      </c>
      <c r="B26" s="911"/>
      <c r="C26" s="9">
        <v>1</v>
      </c>
      <c r="D26" s="8"/>
      <c r="E26" s="23" t="s">
        <v>110</v>
      </c>
      <c r="F26" s="8">
        <v>10</v>
      </c>
      <c r="G26" s="820" t="s">
        <v>15</v>
      </c>
      <c r="H26" s="822"/>
      <c r="I26" s="211">
        <v>9880</v>
      </c>
      <c r="J26" s="8">
        <v>4900</v>
      </c>
      <c r="K26" s="826">
        <v>5200</v>
      </c>
      <c r="L26" s="828"/>
      <c r="M26" s="826">
        <v>5200</v>
      </c>
      <c r="N26" s="828"/>
      <c r="O26" s="826">
        <v>5200</v>
      </c>
      <c r="P26" s="828"/>
    </row>
    <row r="27" spans="1:16" ht="20.45" customHeight="1" x14ac:dyDescent="0.25">
      <c r="A27" s="826"/>
      <c r="B27" s="828"/>
      <c r="C27" s="8"/>
      <c r="D27" s="8"/>
      <c r="E27" s="8"/>
      <c r="F27" s="8"/>
      <c r="G27" s="820" t="s">
        <v>15</v>
      </c>
      <c r="H27" s="822"/>
      <c r="I27" s="91" t="s">
        <v>15</v>
      </c>
      <c r="J27" s="8"/>
      <c r="K27" s="826"/>
      <c r="L27" s="828"/>
      <c r="M27" s="826"/>
      <c r="N27" s="828"/>
      <c r="O27" s="826"/>
      <c r="P27" s="828"/>
    </row>
    <row r="28" spans="1:16" ht="14.45" customHeight="1" x14ac:dyDescent="0.25"/>
    <row r="29" spans="1:16" ht="21" customHeight="1" x14ac:dyDescent="0.25">
      <c r="A29" s="906" t="s">
        <v>22</v>
      </c>
      <c r="B29" s="907"/>
      <c r="C29" s="907"/>
      <c r="D29" s="907"/>
      <c r="E29" s="907"/>
      <c r="F29" s="907"/>
      <c r="G29" s="907"/>
      <c r="H29" s="907"/>
      <c r="I29" s="907"/>
      <c r="J29" s="907"/>
      <c r="K29" s="907"/>
      <c r="L29" s="907"/>
      <c r="M29" s="907"/>
      <c r="N29" s="907"/>
      <c r="O29" s="907"/>
      <c r="P29" s="908"/>
    </row>
    <row r="30" spans="1:16" ht="25.15" customHeight="1" x14ac:dyDescent="0.25">
      <c r="A30" s="841" t="s">
        <v>7</v>
      </c>
      <c r="B30" s="841"/>
      <c r="C30" s="841"/>
      <c r="D30" s="841" t="s">
        <v>2</v>
      </c>
      <c r="E30" s="841"/>
      <c r="F30" s="841"/>
      <c r="G30" s="841" t="s">
        <v>433</v>
      </c>
      <c r="H30" s="841"/>
      <c r="I30" s="841"/>
      <c r="J30" s="841"/>
      <c r="K30" s="841" t="s">
        <v>306</v>
      </c>
      <c r="L30" s="841"/>
      <c r="M30" s="841"/>
      <c r="N30" s="841" t="s">
        <v>434</v>
      </c>
      <c r="O30" s="841"/>
      <c r="P30" s="841"/>
    </row>
    <row r="31" spans="1:16" ht="64.150000000000006" customHeight="1" x14ac:dyDescent="0.25">
      <c r="A31" s="841"/>
      <c r="B31" s="841"/>
      <c r="C31" s="841"/>
      <c r="D31" s="91" t="s">
        <v>8</v>
      </c>
      <c r="E31" s="871" t="s">
        <v>23</v>
      </c>
      <c r="F31" s="871"/>
      <c r="G31" s="909" t="s">
        <v>24</v>
      </c>
      <c r="H31" s="909"/>
      <c r="I31" s="98" t="s">
        <v>25</v>
      </c>
      <c r="J31" s="98" t="s">
        <v>26</v>
      </c>
      <c r="K31" s="98" t="s">
        <v>24</v>
      </c>
      <c r="L31" s="98" t="s">
        <v>25</v>
      </c>
      <c r="M31" s="98" t="s">
        <v>26</v>
      </c>
      <c r="N31" s="98" t="s">
        <v>24</v>
      </c>
      <c r="O31" s="98" t="s">
        <v>25</v>
      </c>
      <c r="P31" s="98" t="s">
        <v>26</v>
      </c>
    </row>
    <row r="32" spans="1:16" ht="20.45" customHeight="1" x14ac:dyDescent="0.25">
      <c r="A32" s="883" t="s">
        <v>27</v>
      </c>
      <c r="B32" s="883"/>
      <c r="C32" s="883"/>
      <c r="D32" s="8"/>
      <c r="E32" s="841"/>
      <c r="F32" s="841"/>
      <c r="G32" s="844">
        <v>5200</v>
      </c>
      <c r="H32" s="844"/>
      <c r="I32" s="143"/>
      <c r="J32" s="143"/>
      <c r="K32" s="143">
        <v>5200</v>
      </c>
      <c r="L32" s="143"/>
      <c r="M32" s="143"/>
      <c r="N32" s="143">
        <v>5200</v>
      </c>
      <c r="O32" s="143"/>
      <c r="P32" s="143"/>
    </row>
    <row r="33" spans="1:16" s="12" customFormat="1" ht="20.45" customHeight="1" x14ac:dyDescent="0.25">
      <c r="A33" s="898" t="s">
        <v>132</v>
      </c>
      <c r="B33" s="898"/>
      <c r="C33" s="898"/>
      <c r="D33" s="96" t="s">
        <v>28</v>
      </c>
      <c r="E33" s="899"/>
      <c r="F33" s="899"/>
      <c r="G33" s="899">
        <v>5200</v>
      </c>
      <c r="H33" s="899"/>
      <c r="I33" s="96"/>
      <c r="J33" s="96"/>
      <c r="K33" s="96">
        <v>5200</v>
      </c>
      <c r="L33" s="96"/>
      <c r="M33" s="96"/>
      <c r="N33" s="96">
        <v>5200</v>
      </c>
      <c r="O33" s="96"/>
      <c r="P33" s="96"/>
    </row>
    <row r="34" spans="1:16" s="12" customFormat="1" ht="20.45" customHeight="1" x14ac:dyDescent="0.25">
      <c r="A34" s="900" t="s">
        <v>29</v>
      </c>
      <c r="B34" s="901"/>
      <c r="C34" s="902"/>
      <c r="D34" s="96" t="s">
        <v>30</v>
      </c>
      <c r="E34" s="903"/>
      <c r="F34" s="904"/>
      <c r="G34" s="903"/>
      <c r="H34" s="904"/>
      <c r="I34" s="96"/>
      <c r="J34" s="96"/>
      <c r="K34" s="96"/>
      <c r="L34" s="96"/>
      <c r="M34" s="96"/>
      <c r="N34" s="96"/>
      <c r="O34" s="96"/>
      <c r="P34" s="96"/>
    </row>
    <row r="35" spans="1:16" s="12" customFormat="1" ht="20.45" customHeight="1" x14ac:dyDescent="0.25">
      <c r="A35" s="903"/>
      <c r="B35" s="905"/>
      <c r="C35" s="904"/>
      <c r="D35" s="96"/>
      <c r="E35" s="903"/>
      <c r="F35" s="904"/>
      <c r="G35" s="903"/>
      <c r="H35" s="904"/>
      <c r="I35" s="96"/>
      <c r="J35" s="96"/>
      <c r="K35" s="96"/>
      <c r="L35" s="96"/>
      <c r="M35" s="96"/>
      <c r="N35" s="96"/>
      <c r="O35" s="96"/>
      <c r="P35" s="96"/>
    </row>
    <row r="36" spans="1:16" ht="20.45" customHeight="1" x14ac:dyDescent="0.25">
      <c r="A36" s="883" t="s">
        <v>27</v>
      </c>
      <c r="B36" s="883"/>
      <c r="C36" s="883"/>
      <c r="D36" s="91"/>
      <c r="E36" s="841"/>
      <c r="F36" s="841"/>
      <c r="G36" s="844">
        <v>5200</v>
      </c>
      <c r="H36" s="844"/>
      <c r="I36" s="143"/>
      <c r="J36" s="143"/>
      <c r="K36" s="143">
        <v>5200</v>
      </c>
      <c r="L36" s="143"/>
      <c r="M36" s="143"/>
      <c r="N36" s="143">
        <v>5200</v>
      </c>
      <c r="O36" s="143"/>
      <c r="P36" s="143"/>
    </row>
    <row r="37" spans="1:16" s="12" customFormat="1" ht="20.45" customHeight="1" x14ac:dyDescent="0.25">
      <c r="A37" s="898" t="s">
        <v>31</v>
      </c>
      <c r="B37" s="898"/>
      <c r="C37" s="898"/>
      <c r="D37" s="96"/>
      <c r="E37" s="899"/>
      <c r="F37" s="899"/>
      <c r="G37" s="899"/>
      <c r="H37" s="899"/>
      <c r="I37" s="96"/>
      <c r="J37" s="96"/>
      <c r="K37" s="96"/>
      <c r="L37" s="96"/>
      <c r="M37" s="96"/>
      <c r="N37" s="96"/>
      <c r="O37" s="96"/>
      <c r="P37" s="96"/>
    </row>
    <row r="38" spans="1:16" s="12" customFormat="1" ht="20.45" customHeight="1" x14ac:dyDescent="0.25">
      <c r="A38" s="898" t="s">
        <v>32</v>
      </c>
      <c r="B38" s="898"/>
      <c r="C38" s="898"/>
      <c r="D38" s="96">
        <v>4</v>
      </c>
      <c r="E38" s="899">
        <v>1</v>
      </c>
      <c r="F38" s="899"/>
      <c r="G38" s="899">
        <v>5200</v>
      </c>
      <c r="H38" s="899"/>
      <c r="I38" s="96"/>
      <c r="J38" s="96"/>
      <c r="K38" s="96">
        <v>5200</v>
      </c>
      <c r="L38" s="96"/>
      <c r="M38" s="96"/>
      <c r="N38" s="96">
        <v>5200</v>
      </c>
      <c r="O38" s="96"/>
      <c r="P38" s="96"/>
    </row>
    <row r="39" spans="1:16" ht="20.45" customHeight="1" x14ac:dyDescent="0.25">
      <c r="A39" s="883"/>
      <c r="B39" s="883"/>
      <c r="C39" s="883"/>
      <c r="D39" s="8"/>
      <c r="E39" s="841"/>
      <c r="F39" s="841"/>
      <c r="G39" s="841"/>
      <c r="H39" s="841"/>
      <c r="I39" s="91"/>
      <c r="J39" s="91"/>
      <c r="K39" s="91"/>
      <c r="L39" s="91"/>
      <c r="M39" s="91"/>
      <c r="N39" s="91"/>
      <c r="O39" s="91"/>
      <c r="P39" s="91"/>
    </row>
    <row r="40" spans="1:16" ht="19.149999999999999" customHeight="1" x14ac:dyDescent="0.25"/>
    <row r="41" spans="1:16" x14ac:dyDescent="0.25">
      <c r="A41" s="839" t="s">
        <v>33</v>
      </c>
      <c r="B41" s="839"/>
      <c r="C41" s="839"/>
      <c r="D41" s="839"/>
      <c r="E41" s="839"/>
      <c r="F41" s="839"/>
      <c r="G41" s="839"/>
      <c r="H41" s="839"/>
      <c r="I41" s="839"/>
      <c r="J41" s="839"/>
      <c r="K41" s="839"/>
      <c r="L41" s="839"/>
      <c r="M41" s="839"/>
      <c r="N41" s="839"/>
      <c r="O41" s="839"/>
      <c r="P41" s="839"/>
    </row>
    <row r="42" spans="1:16" x14ac:dyDescent="0.25">
      <c r="A42" s="841" t="s">
        <v>7</v>
      </c>
      <c r="B42" s="841"/>
      <c r="C42" s="841" t="s">
        <v>2</v>
      </c>
      <c r="D42" s="841"/>
      <c r="E42" s="841"/>
      <c r="F42" s="841"/>
      <c r="G42" s="841"/>
      <c r="H42" s="841"/>
      <c r="I42" s="854" t="s">
        <v>34</v>
      </c>
      <c r="J42" s="856"/>
      <c r="K42" s="91">
        <v>2015</v>
      </c>
      <c r="L42" s="91">
        <v>2016</v>
      </c>
      <c r="M42" s="91">
        <v>2017</v>
      </c>
      <c r="N42" s="91">
        <v>2018</v>
      </c>
      <c r="O42" s="91">
        <v>2019</v>
      </c>
      <c r="P42" s="91">
        <v>2020</v>
      </c>
    </row>
    <row r="43" spans="1:16" ht="51.6" customHeight="1" x14ac:dyDescent="0.25">
      <c r="A43" s="841"/>
      <c r="B43" s="841"/>
      <c r="C43" s="97" t="s">
        <v>35</v>
      </c>
      <c r="D43" s="97" t="s">
        <v>36</v>
      </c>
      <c r="E43" s="97" t="s">
        <v>37</v>
      </c>
      <c r="F43" s="97" t="s">
        <v>38</v>
      </c>
      <c r="G43" s="97" t="s">
        <v>39</v>
      </c>
      <c r="H43" s="97" t="s">
        <v>40</v>
      </c>
      <c r="I43" s="857"/>
      <c r="J43" s="859"/>
      <c r="K43" s="98" t="s">
        <v>10</v>
      </c>
      <c r="L43" s="98" t="s">
        <v>10</v>
      </c>
      <c r="M43" s="98" t="s">
        <v>11</v>
      </c>
      <c r="N43" s="98" t="s">
        <v>12</v>
      </c>
      <c r="O43" s="98" t="s">
        <v>13</v>
      </c>
      <c r="P43" s="98" t="s">
        <v>13</v>
      </c>
    </row>
    <row r="44" spans="1:16" x14ac:dyDescent="0.25">
      <c r="A44" s="851" t="s">
        <v>27</v>
      </c>
      <c r="B44" s="853"/>
      <c r="C44" s="13"/>
      <c r="D44" s="13"/>
      <c r="E44" s="13"/>
      <c r="F44" s="13"/>
      <c r="G44" s="13"/>
      <c r="H44" s="13"/>
      <c r="I44" s="888"/>
      <c r="J44" s="889"/>
      <c r="K44" s="95" t="s">
        <v>15</v>
      </c>
      <c r="L44" s="95"/>
      <c r="M44" s="13"/>
      <c r="N44" s="13"/>
      <c r="O44" s="13"/>
      <c r="P44" s="13"/>
    </row>
    <row r="45" spans="1:16" ht="27.6" customHeight="1" x14ac:dyDescent="0.25">
      <c r="A45" s="910"/>
      <c r="B45" s="911"/>
      <c r="C45" s="8"/>
      <c r="D45" s="8"/>
      <c r="E45" s="8"/>
      <c r="F45" s="8"/>
      <c r="G45" s="8"/>
      <c r="H45" s="23"/>
      <c r="I45" s="826"/>
      <c r="J45" s="828"/>
      <c r="K45" s="91" t="s">
        <v>15</v>
      </c>
      <c r="L45" s="91"/>
      <c r="M45" s="17"/>
      <c r="N45" s="88"/>
      <c r="O45" s="88"/>
      <c r="P45" s="8"/>
    </row>
    <row r="46" spans="1:16" ht="23.45" customHeight="1" x14ac:dyDescent="0.25">
      <c r="A46" s="826"/>
      <c r="B46" s="828"/>
      <c r="C46" s="8"/>
      <c r="D46" s="8"/>
      <c r="E46" s="8"/>
      <c r="F46" s="8"/>
      <c r="G46" s="8"/>
      <c r="H46" s="8"/>
      <c r="I46" s="826"/>
      <c r="J46" s="828"/>
      <c r="K46" s="91" t="s">
        <v>15</v>
      </c>
      <c r="L46" s="91"/>
      <c r="M46" s="8"/>
      <c r="N46" s="8"/>
      <c r="O46" s="8"/>
      <c r="P46" s="8"/>
    </row>
    <row r="47" spans="1:16" x14ac:dyDescent="0.25">
      <c r="A47" s="826"/>
      <c r="B47" s="827"/>
    </row>
    <row r="48" spans="1:16" ht="26.25" customHeight="1" x14ac:dyDescent="0.25">
      <c r="A48" s="886" t="s">
        <v>41</v>
      </c>
      <c r="B48" s="886"/>
      <c r="C48" s="886"/>
      <c r="D48" s="886"/>
      <c r="E48" s="886"/>
      <c r="F48" s="886"/>
      <c r="G48" s="886"/>
      <c r="H48" s="886"/>
      <c r="I48" s="886"/>
      <c r="J48" s="886"/>
      <c r="K48" s="886"/>
      <c r="L48" s="886"/>
      <c r="M48" s="886"/>
      <c r="N48" s="886"/>
      <c r="O48" s="886"/>
      <c r="P48" s="887"/>
    </row>
    <row r="49" spans="1:16" ht="21.6" customHeight="1" x14ac:dyDescent="0.25">
      <c r="A49" s="884"/>
      <c r="B49" s="881"/>
      <c r="C49" s="884"/>
      <c r="D49" s="880"/>
      <c r="E49" s="880"/>
      <c r="F49" s="880"/>
      <c r="G49" s="880"/>
      <c r="H49" s="880"/>
      <c r="I49" s="880"/>
      <c r="J49" s="880"/>
      <c r="K49" s="880"/>
      <c r="L49" s="880"/>
      <c r="M49" s="880"/>
      <c r="N49" s="881"/>
      <c r="O49" s="860" t="s">
        <v>2</v>
      </c>
      <c r="P49" s="860"/>
    </row>
    <row r="50" spans="1:16" ht="20.25" customHeight="1" x14ac:dyDescent="0.25">
      <c r="A50" s="883" t="s">
        <v>42</v>
      </c>
      <c r="B50" s="883"/>
      <c r="C50" s="884" t="s">
        <v>232</v>
      </c>
      <c r="D50" s="880"/>
      <c r="E50" s="880"/>
      <c r="F50" s="880"/>
      <c r="G50" s="880"/>
      <c r="H50" s="880"/>
      <c r="I50" s="880"/>
      <c r="J50" s="880"/>
      <c r="K50" s="880"/>
      <c r="L50" s="880"/>
      <c r="M50" s="880"/>
      <c r="N50" s="881"/>
      <c r="O50" s="885" t="s">
        <v>233</v>
      </c>
      <c r="P50" s="885"/>
    </row>
    <row r="51" spans="1:16" ht="21.6" customHeight="1" x14ac:dyDescent="0.25">
      <c r="A51" s="883" t="s">
        <v>43</v>
      </c>
      <c r="B51" s="883"/>
      <c r="C51" s="884" t="s">
        <v>241</v>
      </c>
      <c r="D51" s="880"/>
      <c r="E51" s="880"/>
      <c r="F51" s="880"/>
      <c r="G51" s="880"/>
      <c r="H51" s="880"/>
      <c r="I51" s="880"/>
      <c r="J51" s="880"/>
      <c r="K51" s="880"/>
      <c r="L51" s="880"/>
      <c r="M51" s="880"/>
      <c r="N51" s="881"/>
      <c r="O51" s="860">
        <v>68</v>
      </c>
      <c r="P51" s="860"/>
    </row>
    <row r="52" spans="1:16" ht="21.6" customHeight="1" x14ac:dyDescent="0.25">
      <c r="A52" s="883" t="s">
        <v>45</v>
      </c>
      <c r="B52" s="883"/>
      <c r="C52" s="884" t="s">
        <v>287</v>
      </c>
      <c r="D52" s="880"/>
      <c r="E52" s="880"/>
      <c r="F52" s="880"/>
      <c r="G52" s="880"/>
      <c r="H52" s="880"/>
      <c r="I52" s="880"/>
      <c r="J52" s="880"/>
      <c r="K52" s="880"/>
      <c r="L52" s="880"/>
      <c r="M52" s="880"/>
      <c r="N52" s="881"/>
      <c r="O52" s="885" t="s">
        <v>141</v>
      </c>
      <c r="P52" s="885"/>
    </row>
    <row r="54" spans="1:16" ht="37.5" customHeight="1" x14ac:dyDescent="0.25">
      <c r="A54" s="840" t="s">
        <v>46</v>
      </c>
      <c r="B54" s="840"/>
      <c r="C54" s="840"/>
      <c r="D54" s="840"/>
      <c r="E54" s="840"/>
      <c r="F54" s="840"/>
      <c r="G54" s="840"/>
      <c r="H54" s="840"/>
      <c r="I54" s="840"/>
      <c r="J54" s="840"/>
      <c r="K54" s="840"/>
      <c r="L54" s="840"/>
      <c r="M54" s="840"/>
      <c r="N54" s="840"/>
      <c r="O54" s="840"/>
      <c r="P54" s="840"/>
    </row>
    <row r="55" spans="1:16" ht="19.5" customHeight="1" x14ac:dyDescent="0.25">
      <c r="A55" s="873" t="s">
        <v>47</v>
      </c>
      <c r="B55" s="874"/>
      <c r="C55" s="875"/>
      <c r="D55" s="1183" t="s">
        <v>755</v>
      </c>
      <c r="E55" s="787"/>
      <c r="F55" s="787"/>
      <c r="G55" s="787"/>
      <c r="H55" s="787"/>
      <c r="I55" s="787"/>
      <c r="J55" s="787"/>
      <c r="K55" s="787"/>
      <c r="L55" s="787"/>
      <c r="M55" s="787"/>
      <c r="N55" s="787"/>
      <c r="O55" s="787"/>
      <c r="P55" s="793"/>
    </row>
    <row r="56" spans="1:16" ht="94.5" customHeight="1" x14ac:dyDescent="0.25">
      <c r="A56" s="876" t="s">
        <v>48</v>
      </c>
      <c r="B56" s="877"/>
      <c r="C56" s="878"/>
      <c r="D56" s="1088" t="s">
        <v>766</v>
      </c>
      <c r="E56" s="1273"/>
      <c r="F56" s="1273"/>
      <c r="G56" s="1273"/>
      <c r="H56" s="1273"/>
      <c r="I56" s="1273"/>
      <c r="J56" s="1273"/>
      <c r="K56" s="1273"/>
      <c r="L56" s="1273"/>
      <c r="M56" s="1273"/>
      <c r="N56" s="1273"/>
      <c r="O56" s="1273"/>
      <c r="P56" s="1274"/>
    </row>
    <row r="57" spans="1:16" ht="46.5" customHeight="1" x14ac:dyDescent="0.25">
      <c r="A57" s="880" t="s">
        <v>49</v>
      </c>
      <c r="B57" s="880"/>
      <c r="C57" s="881"/>
      <c r="D57" s="1088" t="s">
        <v>423</v>
      </c>
      <c r="E57" s="1089"/>
      <c r="F57" s="1089"/>
      <c r="G57" s="1089"/>
      <c r="H57" s="1089"/>
      <c r="I57" s="1089"/>
      <c r="J57" s="1089"/>
      <c r="K57" s="1089"/>
      <c r="L57" s="1089"/>
      <c r="M57" s="1089"/>
      <c r="N57" s="1089"/>
      <c r="O57" s="1089"/>
      <c r="P57" s="1090"/>
    </row>
    <row r="58" spans="1:16" ht="26.25" customHeight="1" x14ac:dyDescent="0.25">
      <c r="A58" s="839" t="s">
        <v>50</v>
      </c>
      <c r="B58" s="839"/>
      <c r="C58" s="839"/>
      <c r="D58" s="839"/>
      <c r="E58" s="839"/>
      <c r="F58" s="839"/>
      <c r="G58" s="839"/>
      <c r="H58" s="839"/>
      <c r="I58" s="839"/>
      <c r="J58" s="839"/>
      <c r="K58" s="839"/>
      <c r="L58" s="839"/>
      <c r="M58" s="839"/>
      <c r="N58" s="839"/>
      <c r="O58" s="839"/>
      <c r="P58" s="839"/>
    </row>
    <row r="59" spans="1:16" ht="24" customHeight="1" x14ac:dyDescent="0.25">
      <c r="A59" s="868" t="s">
        <v>51</v>
      </c>
      <c r="B59" s="841" t="s">
        <v>2</v>
      </c>
      <c r="C59" s="854" t="s">
        <v>7</v>
      </c>
      <c r="D59" s="855"/>
      <c r="E59" s="855"/>
      <c r="F59" s="855"/>
      <c r="G59" s="855"/>
      <c r="H59" s="855"/>
      <c r="I59" s="855"/>
      <c r="J59" s="871" t="s">
        <v>52</v>
      </c>
      <c r="K59" s="14">
        <v>2015</v>
      </c>
      <c r="L59" s="14">
        <v>2016</v>
      </c>
      <c r="M59" s="14">
        <v>2017</v>
      </c>
      <c r="N59" s="122">
        <v>2018</v>
      </c>
      <c r="O59" s="122">
        <v>2019</v>
      </c>
      <c r="P59" s="14">
        <v>2020</v>
      </c>
    </row>
    <row r="60" spans="1:16" ht="55.15" customHeight="1" x14ac:dyDescent="0.25">
      <c r="A60" s="869"/>
      <c r="B60" s="870"/>
      <c r="C60" s="1211"/>
      <c r="D60" s="1212"/>
      <c r="E60" s="1212"/>
      <c r="F60" s="1212"/>
      <c r="G60" s="1212"/>
      <c r="H60" s="1212"/>
      <c r="I60" s="1212"/>
      <c r="J60" s="871"/>
      <c r="K60" s="15" t="s">
        <v>10</v>
      </c>
      <c r="L60" s="15" t="s">
        <v>10</v>
      </c>
      <c r="M60" s="15" t="s">
        <v>11</v>
      </c>
      <c r="N60" s="121" t="s">
        <v>12</v>
      </c>
      <c r="O60" s="121" t="s">
        <v>13</v>
      </c>
      <c r="P60" s="15" t="s">
        <v>13</v>
      </c>
    </row>
    <row r="61" spans="1:16" ht="30.75" customHeight="1" x14ac:dyDescent="0.25">
      <c r="A61" s="866" t="s">
        <v>53</v>
      </c>
      <c r="B61" s="657" t="s">
        <v>142</v>
      </c>
      <c r="C61" s="862" t="s">
        <v>424</v>
      </c>
      <c r="D61" s="863"/>
      <c r="E61" s="863"/>
      <c r="F61" s="863"/>
      <c r="G61" s="863"/>
      <c r="H61" s="863"/>
      <c r="I61" s="864"/>
      <c r="J61" s="658" t="s">
        <v>112</v>
      </c>
      <c r="K61" s="653" t="s">
        <v>15</v>
      </c>
      <c r="L61" s="653" t="s">
        <v>15</v>
      </c>
      <c r="M61" s="656">
        <v>70</v>
      </c>
      <c r="N61" s="656">
        <v>80</v>
      </c>
      <c r="O61" s="667">
        <v>90</v>
      </c>
      <c r="P61" s="667">
        <v>100</v>
      </c>
    </row>
    <row r="62" spans="1:16" ht="30.75" customHeight="1" x14ac:dyDescent="0.25">
      <c r="A62" s="867"/>
      <c r="B62" s="657" t="s">
        <v>177</v>
      </c>
      <c r="C62" s="862" t="s">
        <v>756</v>
      </c>
      <c r="D62" s="863"/>
      <c r="E62" s="863"/>
      <c r="F62" s="863"/>
      <c r="G62" s="863"/>
      <c r="H62" s="863"/>
      <c r="I62" s="864"/>
      <c r="J62" s="658" t="s">
        <v>112</v>
      </c>
      <c r="K62" s="653" t="s">
        <v>15</v>
      </c>
      <c r="L62" s="653" t="s">
        <v>15</v>
      </c>
      <c r="M62" s="656">
        <v>100</v>
      </c>
      <c r="N62" s="656">
        <v>100</v>
      </c>
      <c r="O62" s="667">
        <v>100</v>
      </c>
      <c r="P62" s="667">
        <v>100</v>
      </c>
    </row>
    <row r="63" spans="1:16" ht="30.75" customHeight="1" x14ac:dyDescent="0.25">
      <c r="A63" s="867"/>
      <c r="B63" s="661" t="s">
        <v>179</v>
      </c>
      <c r="C63" s="1491" t="s">
        <v>757</v>
      </c>
      <c r="D63" s="879"/>
      <c r="E63" s="879"/>
      <c r="F63" s="879"/>
      <c r="G63" s="879"/>
      <c r="H63" s="879"/>
      <c r="I63" s="882"/>
      <c r="J63" s="661" t="s">
        <v>112</v>
      </c>
      <c r="K63" s="661" t="s">
        <v>15</v>
      </c>
      <c r="L63" s="661" t="s">
        <v>15</v>
      </c>
      <c r="M63" s="661">
        <v>52</v>
      </c>
      <c r="N63" s="662">
        <v>30</v>
      </c>
      <c r="O63" s="662">
        <v>20</v>
      </c>
      <c r="P63" s="662">
        <v>10</v>
      </c>
    </row>
    <row r="64" spans="1:16" ht="32.25" customHeight="1" x14ac:dyDescent="0.25">
      <c r="A64" s="872"/>
      <c r="B64" s="661" t="s">
        <v>415</v>
      </c>
      <c r="C64" s="1487" t="s">
        <v>758</v>
      </c>
      <c r="D64" s="1488"/>
      <c r="E64" s="1488"/>
      <c r="F64" s="1488"/>
      <c r="G64" s="1488"/>
      <c r="H64" s="1488"/>
      <c r="I64" s="1489"/>
      <c r="J64" s="661" t="s">
        <v>112</v>
      </c>
      <c r="K64" s="661" t="s">
        <v>15</v>
      </c>
      <c r="L64" s="661" t="s">
        <v>15</v>
      </c>
      <c r="M64" s="661">
        <v>30</v>
      </c>
      <c r="N64" s="661">
        <v>40</v>
      </c>
      <c r="O64" s="661">
        <v>50</v>
      </c>
      <c r="P64" s="661">
        <v>60</v>
      </c>
    </row>
    <row r="65" spans="1:16" ht="33" customHeight="1" x14ac:dyDescent="0.25">
      <c r="A65" s="861" t="s">
        <v>54</v>
      </c>
      <c r="B65" s="657" t="s">
        <v>144</v>
      </c>
      <c r="C65" s="1487" t="s">
        <v>759</v>
      </c>
      <c r="D65" s="1488"/>
      <c r="E65" s="1488"/>
      <c r="F65" s="1488"/>
      <c r="G65" s="1488"/>
      <c r="H65" s="1488"/>
      <c r="I65" s="1489"/>
      <c r="J65" s="660" t="s">
        <v>115</v>
      </c>
      <c r="K65" s="661" t="s">
        <v>15</v>
      </c>
      <c r="L65" s="661" t="s">
        <v>15</v>
      </c>
      <c r="M65" s="661">
        <v>3000</v>
      </c>
      <c r="N65" s="661">
        <v>3000</v>
      </c>
      <c r="O65" s="661">
        <v>3000</v>
      </c>
      <c r="P65" s="661">
        <v>3000</v>
      </c>
    </row>
    <row r="66" spans="1:16" ht="33" customHeight="1" x14ac:dyDescent="0.25">
      <c r="A66" s="861"/>
      <c r="B66" s="657" t="s">
        <v>145</v>
      </c>
      <c r="C66" s="1490" t="s">
        <v>288</v>
      </c>
      <c r="D66" s="1490"/>
      <c r="E66" s="1490"/>
      <c r="F66" s="1490"/>
      <c r="G66" s="1490"/>
      <c r="H66" s="1490"/>
      <c r="I66" s="1490"/>
      <c r="J66" s="660" t="s">
        <v>115</v>
      </c>
      <c r="K66" s="661" t="s">
        <v>15</v>
      </c>
      <c r="L66" s="661" t="s">
        <v>15</v>
      </c>
      <c r="M66" s="668">
        <v>1500</v>
      </c>
      <c r="N66" s="668">
        <v>500</v>
      </c>
      <c r="O66" s="656">
        <v>500</v>
      </c>
      <c r="P66" s="668">
        <v>500</v>
      </c>
    </row>
    <row r="67" spans="1:16" ht="24" customHeight="1" x14ac:dyDescent="0.25">
      <c r="A67" s="861"/>
      <c r="B67" s="657" t="s">
        <v>147</v>
      </c>
      <c r="C67" s="771" t="s">
        <v>289</v>
      </c>
      <c r="D67" s="772"/>
      <c r="E67" s="772"/>
      <c r="F67" s="772"/>
      <c r="G67" s="772"/>
      <c r="H67" s="772"/>
      <c r="I67" s="773"/>
      <c r="J67" s="660" t="s">
        <v>115</v>
      </c>
      <c r="K67" s="661" t="s">
        <v>15</v>
      </c>
      <c r="L67" s="661" t="s">
        <v>15</v>
      </c>
      <c r="M67" s="668">
        <v>1000</v>
      </c>
      <c r="N67" s="668">
        <v>100</v>
      </c>
      <c r="O67" s="668">
        <v>100</v>
      </c>
      <c r="P67" s="668">
        <v>100</v>
      </c>
    </row>
    <row r="68" spans="1:16" ht="32.25" customHeight="1" x14ac:dyDescent="0.25">
      <c r="A68" s="861"/>
      <c r="B68" s="657" t="s">
        <v>169</v>
      </c>
      <c r="C68" s="771" t="s">
        <v>290</v>
      </c>
      <c r="D68" s="772"/>
      <c r="E68" s="772"/>
      <c r="F68" s="772"/>
      <c r="G68" s="772"/>
      <c r="H68" s="772"/>
      <c r="I68" s="773"/>
      <c r="J68" s="660" t="s">
        <v>115</v>
      </c>
      <c r="K68" s="661" t="s">
        <v>15</v>
      </c>
      <c r="L68" s="661" t="s">
        <v>15</v>
      </c>
      <c r="M68" s="668">
        <v>1</v>
      </c>
      <c r="N68" s="668">
        <v>1</v>
      </c>
      <c r="O68" s="668">
        <v>1</v>
      </c>
      <c r="P68" s="668">
        <v>1</v>
      </c>
    </row>
    <row r="69" spans="1:16" ht="33.75" customHeight="1" x14ac:dyDescent="0.25">
      <c r="A69" s="861"/>
      <c r="B69" s="657" t="s">
        <v>170</v>
      </c>
      <c r="C69" s="1184" t="s">
        <v>291</v>
      </c>
      <c r="D69" s="1185"/>
      <c r="E69" s="1185"/>
      <c r="F69" s="1185"/>
      <c r="G69" s="1185"/>
      <c r="H69" s="1185"/>
      <c r="I69" s="1186"/>
      <c r="J69" s="663" t="s">
        <v>115</v>
      </c>
      <c r="K69" s="653" t="s">
        <v>15</v>
      </c>
      <c r="L69" s="653" t="s">
        <v>15</v>
      </c>
      <c r="M69" s="667">
        <v>10</v>
      </c>
      <c r="N69" s="667">
        <v>10</v>
      </c>
      <c r="O69" s="667">
        <v>10</v>
      </c>
      <c r="P69" s="667">
        <v>10</v>
      </c>
    </row>
    <row r="70" spans="1:16" ht="20.25" customHeight="1" x14ac:dyDescent="0.25">
      <c r="A70" s="861"/>
      <c r="B70" s="657" t="s">
        <v>203</v>
      </c>
      <c r="C70" s="862" t="s">
        <v>292</v>
      </c>
      <c r="D70" s="863"/>
      <c r="E70" s="863"/>
      <c r="F70" s="863"/>
      <c r="G70" s="863"/>
      <c r="H70" s="863"/>
      <c r="I70" s="864"/>
      <c r="J70" s="663" t="s">
        <v>115</v>
      </c>
      <c r="K70" s="653" t="s">
        <v>15</v>
      </c>
      <c r="L70" s="653" t="s">
        <v>15</v>
      </c>
      <c r="M70" s="667">
        <v>15</v>
      </c>
      <c r="N70" s="667">
        <v>15</v>
      </c>
      <c r="O70" s="667">
        <v>15</v>
      </c>
      <c r="P70" s="667">
        <v>15</v>
      </c>
    </row>
    <row r="71" spans="1:16" ht="19.5" customHeight="1" x14ac:dyDescent="0.25">
      <c r="A71" s="861"/>
      <c r="B71" s="657" t="s">
        <v>205</v>
      </c>
      <c r="C71" s="862" t="s">
        <v>760</v>
      </c>
      <c r="D71" s="863"/>
      <c r="E71" s="863"/>
      <c r="F71" s="863"/>
      <c r="G71" s="863"/>
      <c r="H71" s="863"/>
      <c r="I71" s="864"/>
      <c r="J71" s="663" t="s">
        <v>115</v>
      </c>
      <c r="K71" s="653" t="s">
        <v>15</v>
      </c>
      <c r="L71" s="653" t="s">
        <v>15</v>
      </c>
      <c r="M71" s="653" t="s">
        <v>15</v>
      </c>
      <c r="N71" s="667">
        <v>10</v>
      </c>
      <c r="O71" s="667">
        <v>10</v>
      </c>
      <c r="P71" s="667">
        <v>10</v>
      </c>
    </row>
    <row r="72" spans="1:16" ht="36" customHeight="1" x14ac:dyDescent="0.25">
      <c r="A72" s="861" t="s">
        <v>59</v>
      </c>
      <c r="B72" s="661" t="s">
        <v>148</v>
      </c>
      <c r="C72" s="771" t="s">
        <v>761</v>
      </c>
      <c r="D72" s="772"/>
      <c r="E72" s="772"/>
      <c r="F72" s="772"/>
      <c r="G72" s="772"/>
      <c r="H72" s="772"/>
      <c r="I72" s="773"/>
      <c r="J72" s="660" t="s">
        <v>627</v>
      </c>
      <c r="K72" s="661" t="s">
        <v>15</v>
      </c>
      <c r="L72" s="661" t="s">
        <v>15</v>
      </c>
      <c r="M72" s="661">
        <v>0.8</v>
      </c>
      <c r="N72" s="661">
        <v>0.7</v>
      </c>
      <c r="O72" s="661">
        <v>0.6</v>
      </c>
      <c r="P72" s="661">
        <v>0.6</v>
      </c>
    </row>
    <row r="73" spans="1:16" ht="19.5" customHeight="1" x14ac:dyDescent="0.25">
      <c r="A73" s="861"/>
      <c r="B73" s="661" t="s">
        <v>182</v>
      </c>
      <c r="C73" s="771" t="s">
        <v>762</v>
      </c>
      <c r="D73" s="772"/>
      <c r="E73" s="772"/>
      <c r="F73" s="772"/>
      <c r="G73" s="772"/>
      <c r="H73" s="772"/>
      <c r="I73" s="773"/>
      <c r="J73" s="661" t="s">
        <v>763</v>
      </c>
      <c r="K73" s="661" t="s">
        <v>15</v>
      </c>
      <c r="L73" s="661" t="s">
        <v>15</v>
      </c>
      <c r="M73" s="661">
        <v>0.2</v>
      </c>
      <c r="N73" s="661">
        <v>0.2</v>
      </c>
      <c r="O73" s="661">
        <v>0.2</v>
      </c>
      <c r="P73" s="661">
        <v>0.2</v>
      </c>
    </row>
    <row r="74" spans="1:16" ht="19.5" customHeight="1" x14ac:dyDescent="0.25">
      <c r="A74" s="861"/>
      <c r="B74" s="661" t="s">
        <v>404</v>
      </c>
      <c r="C74" s="1484" t="s">
        <v>764</v>
      </c>
      <c r="D74" s="1485"/>
      <c r="E74" s="1485"/>
      <c r="F74" s="1485"/>
      <c r="G74" s="1485"/>
      <c r="H74" s="1485"/>
      <c r="I74" s="1486"/>
      <c r="J74" s="661" t="s">
        <v>763</v>
      </c>
      <c r="K74" s="661" t="s">
        <v>15</v>
      </c>
      <c r="L74" s="661" t="s">
        <v>15</v>
      </c>
      <c r="M74" s="661">
        <v>2.4</v>
      </c>
      <c r="N74" s="661">
        <v>2.6</v>
      </c>
      <c r="O74" s="661">
        <v>2.6</v>
      </c>
      <c r="P74" s="661">
        <v>2.6</v>
      </c>
    </row>
    <row r="75" spans="1:16" ht="31.5" customHeight="1" x14ac:dyDescent="0.25">
      <c r="A75" s="861" t="s">
        <v>59</v>
      </c>
      <c r="B75" s="661" t="s">
        <v>347</v>
      </c>
      <c r="C75" s="1484" t="s">
        <v>765</v>
      </c>
      <c r="D75" s="1485"/>
      <c r="E75" s="1485"/>
      <c r="F75" s="1485"/>
      <c r="G75" s="1485"/>
      <c r="H75" s="1485"/>
      <c r="I75" s="1486"/>
      <c r="J75" s="661" t="s">
        <v>763</v>
      </c>
      <c r="K75" s="661" t="s">
        <v>15</v>
      </c>
      <c r="L75" s="661" t="s">
        <v>15</v>
      </c>
      <c r="M75" s="661">
        <v>2.2000000000000002</v>
      </c>
      <c r="N75" s="661">
        <v>2.4</v>
      </c>
      <c r="O75" s="661">
        <v>2.4</v>
      </c>
      <c r="P75" s="661">
        <v>2.4</v>
      </c>
    </row>
    <row r="76" spans="1:16" ht="19.899999999999999" customHeight="1" x14ac:dyDescent="0.25"/>
    <row r="77" spans="1:16" x14ac:dyDescent="0.25">
      <c r="A77" s="851" t="s">
        <v>60</v>
      </c>
      <c r="B77" s="852"/>
      <c r="C77" s="852"/>
      <c r="D77" s="852"/>
      <c r="E77" s="852"/>
      <c r="F77" s="852"/>
      <c r="G77" s="852"/>
      <c r="H77" s="852"/>
      <c r="I77" s="852"/>
      <c r="J77" s="852"/>
      <c r="K77" s="852"/>
      <c r="L77" s="852"/>
      <c r="M77" s="852"/>
      <c r="N77" s="852"/>
      <c r="O77" s="852"/>
      <c r="P77" s="853"/>
    </row>
    <row r="78" spans="1:16" x14ac:dyDescent="0.25">
      <c r="A78" s="854" t="s">
        <v>7</v>
      </c>
      <c r="B78" s="855"/>
      <c r="C78" s="855"/>
      <c r="D78" s="856"/>
      <c r="E78" s="820" t="s">
        <v>2</v>
      </c>
      <c r="F78" s="822"/>
      <c r="G78" s="841">
        <v>2015</v>
      </c>
      <c r="H78" s="841"/>
      <c r="I78" s="91">
        <v>2016</v>
      </c>
      <c r="J78" s="91">
        <v>2017</v>
      </c>
      <c r="K78" s="860">
        <v>2018</v>
      </c>
      <c r="L78" s="860"/>
      <c r="M78" s="860">
        <v>2019</v>
      </c>
      <c r="N78" s="860"/>
      <c r="O78" s="860">
        <v>2020</v>
      </c>
      <c r="P78" s="860"/>
    </row>
    <row r="79" spans="1:16" ht="31.5" x14ac:dyDescent="0.25">
      <c r="A79" s="857"/>
      <c r="B79" s="858"/>
      <c r="C79" s="858"/>
      <c r="D79" s="859"/>
      <c r="E79" s="91" t="s">
        <v>61</v>
      </c>
      <c r="F79" s="97" t="s">
        <v>62</v>
      </c>
      <c r="G79" s="820" t="s">
        <v>10</v>
      </c>
      <c r="H79" s="822"/>
      <c r="I79" s="91" t="s">
        <v>10</v>
      </c>
      <c r="J79" s="91" t="s">
        <v>11</v>
      </c>
      <c r="K79" s="820" t="s">
        <v>12</v>
      </c>
      <c r="L79" s="822"/>
      <c r="M79" s="820" t="s">
        <v>13</v>
      </c>
      <c r="N79" s="822"/>
      <c r="O79" s="820" t="s">
        <v>13</v>
      </c>
      <c r="P79" s="822"/>
    </row>
    <row r="80" spans="1:16" ht="36" customHeight="1" x14ac:dyDescent="0.25">
      <c r="A80" s="823" t="s">
        <v>293</v>
      </c>
      <c r="B80" s="824"/>
      <c r="C80" s="824"/>
      <c r="D80" s="825"/>
      <c r="E80" s="42" t="s">
        <v>294</v>
      </c>
      <c r="F80" s="91"/>
      <c r="G80" s="820" t="s">
        <v>15</v>
      </c>
      <c r="H80" s="822"/>
      <c r="I80" s="91">
        <v>9880</v>
      </c>
      <c r="J80" s="119">
        <v>4900</v>
      </c>
      <c r="K80" s="1482">
        <v>5200</v>
      </c>
      <c r="L80" s="1483"/>
      <c r="M80" s="1482">
        <v>5200</v>
      </c>
      <c r="N80" s="1483"/>
      <c r="O80" s="1482">
        <v>5200</v>
      </c>
      <c r="P80" s="1483"/>
    </row>
    <row r="81" spans="1:16" ht="31.9" customHeight="1" x14ac:dyDescent="0.25">
      <c r="A81" s="1277" t="s">
        <v>309</v>
      </c>
      <c r="B81" s="1278"/>
      <c r="C81" s="1278"/>
      <c r="D81" s="1279"/>
      <c r="E81" s="95"/>
      <c r="F81" s="91">
        <v>25400</v>
      </c>
      <c r="G81" s="841" t="s">
        <v>15</v>
      </c>
      <c r="H81" s="841"/>
      <c r="I81" s="91">
        <v>9880</v>
      </c>
      <c r="J81" s="120">
        <v>4900</v>
      </c>
      <c r="K81" s="1481">
        <v>5200</v>
      </c>
      <c r="L81" s="1481"/>
      <c r="M81" s="1481">
        <v>5200</v>
      </c>
      <c r="N81" s="1481"/>
      <c r="O81" s="1481">
        <v>5200</v>
      </c>
      <c r="P81" s="1481"/>
    </row>
    <row r="82" spans="1:16" ht="22.9" customHeight="1" x14ac:dyDescent="0.25">
      <c r="A82" s="883"/>
      <c r="B82" s="883"/>
      <c r="C82" s="883"/>
      <c r="D82" s="883"/>
      <c r="E82" s="91"/>
      <c r="F82" s="91"/>
      <c r="G82" s="841" t="s">
        <v>15</v>
      </c>
      <c r="H82" s="841"/>
      <c r="I82" s="91"/>
      <c r="J82" s="91"/>
      <c r="K82" s="842"/>
      <c r="L82" s="842"/>
      <c r="M82" s="842"/>
      <c r="N82" s="842"/>
      <c r="O82" s="841"/>
      <c r="P82" s="841"/>
    </row>
    <row r="83" spans="1:16" ht="22.9" customHeight="1" x14ac:dyDescent="0.25">
      <c r="A83" s="883"/>
      <c r="B83" s="883"/>
      <c r="C83" s="883"/>
      <c r="D83" s="883"/>
      <c r="E83" s="91"/>
      <c r="F83" s="91"/>
      <c r="G83" s="841" t="s">
        <v>15</v>
      </c>
      <c r="H83" s="841"/>
      <c r="I83" s="91"/>
      <c r="J83" s="91"/>
      <c r="K83" s="841"/>
      <c r="L83" s="841"/>
      <c r="M83" s="841"/>
      <c r="N83" s="841"/>
      <c r="O83" s="841"/>
      <c r="P83" s="841"/>
    </row>
    <row r="84" spans="1:16" ht="20.45" customHeight="1" x14ac:dyDescent="0.25"/>
    <row r="85" spans="1:16" ht="22.15" customHeight="1" x14ac:dyDescent="0.25">
      <c r="A85" s="839" t="s">
        <v>63</v>
      </c>
      <c r="B85" s="839"/>
      <c r="C85" s="839"/>
      <c r="D85" s="839"/>
      <c r="E85" s="839"/>
      <c r="F85" s="839"/>
      <c r="G85" s="839"/>
      <c r="H85" s="839"/>
      <c r="I85" s="839"/>
      <c r="J85" s="839"/>
      <c r="K85" s="839"/>
      <c r="L85" s="839"/>
      <c r="M85" s="839"/>
      <c r="N85" s="839"/>
      <c r="O85" s="839"/>
      <c r="P85" s="839"/>
    </row>
    <row r="86" spans="1:16" ht="19.899999999999999" customHeight="1" x14ac:dyDescent="0.25">
      <c r="A86" s="841" t="s">
        <v>7</v>
      </c>
      <c r="B86" s="841"/>
      <c r="C86" s="841"/>
      <c r="D86" s="841"/>
      <c r="E86" s="841" t="s">
        <v>2</v>
      </c>
      <c r="F86" s="841"/>
      <c r="G86" s="841"/>
      <c r="H86" s="841"/>
      <c r="I86" s="843" t="s">
        <v>64</v>
      </c>
      <c r="J86" s="843" t="s">
        <v>65</v>
      </c>
      <c r="K86" s="843" t="s">
        <v>307</v>
      </c>
      <c r="L86" s="92">
        <v>2017</v>
      </c>
      <c r="M86" s="843" t="s">
        <v>308</v>
      </c>
      <c r="N86" s="91">
        <v>2018</v>
      </c>
      <c r="O86" s="91">
        <v>2019</v>
      </c>
      <c r="P86" s="91">
        <v>2020</v>
      </c>
    </row>
    <row r="87" spans="1:16" ht="63" customHeight="1" x14ac:dyDescent="0.25">
      <c r="A87" s="841"/>
      <c r="B87" s="841"/>
      <c r="C87" s="841"/>
      <c r="D87" s="841"/>
      <c r="E87" s="91" t="s">
        <v>66</v>
      </c>
      <c r="F87" s="91" t="s">
        <v>61</v>
      </c>
      <c r="G87" s="98" t="s">
        <v>12</v>
      </c>
      <c r="H87" s="97" t="s">
        <v>62</v>
      </c>
      <c r="I87" s="843"/>
      <c r="J87" s="843"/>
      <c r="K87" s="843"/>
      <c r="L87" s="19" t="s">
        <v>67</v>
      </c>
      <c r="M87" s="843"/>
      <c r="N87" s="20" t="s">
        <v>12</v>
      </c>
      <c r="O87" s="98" t="s">
        <v>13</v>
      </c>
      <c r="P87" s="98" t="s">
        <v>13</v>
      </c>
    </row>
    <row r="88" spans="1:16" x14ac:dyDescent="0.25">
      <c r="A88" s="820">
        <v>1</v>
      </c>
      <c r="B88" s="821"/>
      <c r="C88" s="821"/>
      <c r="D88" s="822"/>
      <c r="E88" s="91">
        <v>2</v>
      </c>
      <c r="F88" s="91">
        <v>3</v>
      </c>
      <c r="G88" s="91">
        <v>4</v>
      </c>
      <c r="H88" s="91">
        <v>5</v>
      </c>
      <c r="I88" s="91">
        <v>6</v>
      </c>
      <c r="J88" s="91">
        <v>7</v>
      </c>
      <c r="K88" s="91">
        <v>8</v>
      </c>
      <c r="L88" s="91">
        <v>9</v>
      </c>
      <c r="M88" s="91" t="s">
        <v>68</v>
      </c>
      <c r="N88" s="91">
        <v>11</v>
      </c>
      <c r="O88" s="91">
        <v>12</v>
      </c>
      <c r="P88" s="91">
        <v>13</v>
      </c>
    </row>
    <row r="89" spans="1:16" ht="30.6" customHeight="1" x14ac:dyDescent="0.25">
      <c r="A89" s="823"/>
      <c r="B89" s="824"/>
      <c r="C89" s="824"/>
      <c r="D89" s="825"/>
      <c r="E89" s="13"/>
      <c r="F89" s="13"/>
      <c r="G89" s="13"/>
      <c r="H89" s="13"/>
      <c r="I89" s="27"/>
      <c r="J89" s="13"/>
      <c r="K89" s="27"/>
      <c r="L89" s="13"/>
      <c r="M89" s="27"/>
      <c r="N89" s="71"/>
      <c r="O89" s="71"/>
      <c r="P89" s="8"/>
    </row>
    <row r="90" spans="1:16" ht="22.9" customHeight="1" x14ac:dyDescent="0.25">
      <c r="A90" s="826"/>
      <c r="B90" s="827"/>
      <c r="C90" s="827"/>
      <c r="D90" s="828"/>
      <c r="E90" s="8"/>
      <c r="F90" s="8"/>
      <c r="G90" s="8"/>
      <c r="H90" s="8"/>
      <c r="I90" s="8"/>
      <c r="J90" s="8"/>
      <c r="K90" s="8"/>
      <c r="L90" s="8"/>
      <c r="M90" s="8"/>
      <c r="N90" s="8"/>
      <c r="O90" s="8"/>
      <c r="P90" s="8"/>
    </row>
    <row r="91" spans="1:16" ht="22.9" customHeight="1" x14ac:dyDescent="0.25">
      <c r="A91" s="826"/>
      <c r="B91" s="827"/>
      <c r="C91" s="827"/>
      <c r="D91" s="828"/>
      <c r="E91" s="8"/>
      <c r="F91" s="8"/>
      <c r="G91" s="8"/>
      <c r="H91" s="8"/>
      <c r="I91" s="8"/>
      <c r="J91" s="8"/>
      <c r="K91" s="8"/>
      <c r="L91" s="8"/>
      <c r="M91" s="8"/>
      <c r="N91" s="8"/>
      <c r="O91" s="8"/>
      <c r="P91" s="8"/>
    </row>
    <row r="92" spans="1:16" ht="22.9" customHeight="1" x14ac:dyDescent="0.25">
      <c r="A92" s="826"/>
      <c r="B92" s="827"/>
      <c r="C92" s="827"/>
      <c r="D92" s="828"/>
      <c r="E92" s="8"/>
      <c r="F92" s="8"/>
      <c r="G92" s="8"/>
      <c r="H92" s="8"/>
      <c r="I92" s="8"/>
      <c r="J92" s="8"/>
      <c r="K92" s="8"/>
      <c r="L92" s="8"/>
      <c r="M92" s="8"/>
      <c r="N92" s="8"/>
      <c r="O92" s="8"/>
      <c r="P92" s="8"/>
    </row>
    <row r="93" spans="1:16" ht="23.45" customHeight="1" x14ac:dyDescent="0.25"/>
    <row r="94" spans="1:16" s="21" customFormat="1" ht="24.6" customHeight="1" x14ac:dyDescent="0.25">
      <c r="A94" s="829" t="s">
        <v>69</v>
      </c>
      <c r="B94" s="830"/>
      <c r="C94" s="830"/>
      <c r="D94" s="830"/>
      <c r="E94" s="830"/>
      <c r="F94" s="830"/>
      <c r="G94" s="830"/>
      <c r="H94" s="830"/>
      <c r="I94" s="830"/>
      <c r="J94" s="830"/>
      <c r="K94" s="830"/>
      <c r="L94" s="830"/>
      <c r="M94" s="830"/>
      <c r="N94" s="830"/>
      <c r="O94" s="830"/>
      <c r="P94" s="831"/>
    </row>
    <row r="95" spans="1:16" s="21" customFormat="1" ht="24.6" customHeight="1" x14ac:dyDescent="0.25">
      <c r="A95" s="813" t="s">
        <v>70</v>
      </c>
      <c r="B95" s="814"/>
      <c r="C95" s="814"/>
      <c r="D95" s="814"/>
      <c r="E95" s="814"/>
      <c r="F95" s="814"/>
      <c r="G95" s="814"/>
      <c r="H95" s="814"/>
      <c r="I95" s="814"/>
      <c r="J95" s="814"/>
      <c r="K95" s="814"/>
      <c r="L95" s="814"/>
      <c r="M95" s="814"/>
      <c r="N95" s="814"/>
      <c r="O95" s="814"/>
      <c r="P95" s="815"/>
    </row>
    <row r="96" spans="1:16" s="21" customFormat="1" ht="24.6" customHeight="1" x14ac:dyDescent="0.25">
      <c r="A96" s="813" t="s">
        <v>71</v>
      </c>
      <c r="B96" s="814"/>
      <c r="C96" s="814"/>
      <c r="D96" s="814"/>
      <c r="E96" s="814"/>
      <c r="F96" s="814"/>
      <c r="G96" s="814"/>
      <c r="H96" s="814"/>
      <c r="I96" s="814"/>
      <c r="J96" s="814"/>
      <c r="K96" s="814"/>
      <c r="L96" s="814"/>
      <c r="M96" s="814"/>
      <c r="N96" s="814"/>
      <c r="O96" s="814"/>
      <c r="P96" s="815"/>
    </row>
    <row r="97" spans="1:16" s="21" customFormat="1" ht="24.6" customHeight="1" x14ac:dyDescent="0.25">
      <c r="A97" s="816" t="s">
        <v>72</v>
      </c>
      <c r="B97" s="817"/>
      <c r="C97" s="817"/>
      <c r="D97" s="817"/>
      <c r="E97" s="817"/>
      <c r="F97" s="817"/>
      <c r="G97" s="817"/>
      <c r="H97" s="817"/>
      <c r="I97" s="817"/>
      <c r="J97" s="817"/>
      <c r="K97" s="817"/>
      <c r="L97" s="817"/>
      <c r="M97" s="817"/>
      <c r="N97" s="817"/>
      <c r="O97" s="817"/>
      <c r="P97" s="818"/>
    </row>
    <row r="99" spans="1:16" ht="37.5" customHeight="1" x14ac:dyDescent="0.25">
      <c r="A99" s="819" t="s">
        <v>73</v>
      </c>
      <c r="B99" s="819"/>
      <c r="C99" s="819"/>
      <c r="D99" s="819"/>
      <c r="E99" s="819"/>
      <c r="F99" s="819"/>
      <c r="G99" s="819"/>
      <c r="H99" s="819"/>
      <c r="I99" s="819"/>
      <c r="J99" s="819"/>
      <c r="K99" s="819"/>
      <c r="L99" s="819"/>
      <c r="M99" s="819"/>
      <c r="N99" s="819"/>
      <c r="O99" s="819"/>
      <c r="P99" s="819"/>
    </row>
    <row r="100" spans="1:16" ht="38.25" hidden="1" customHeight="1" x14ac:dyDescent="0.25">
      <c r="A100" s="102"/>
      <c r="C100" s="102"/>
      <c r="D100" s="102"/>
      <c r="E100" s="102"/>
      <c r="F100" s="102"/>
      <c r="G100" s="102"/>
      <c r="H100" s="102"/>
      <c r="I100" s="102"/>
      <c r="J100" s="102"/>
      <c r="K100" s="102"/>
      <c r="L100" s="102"/>
      <c r="M100" s="102"/>
      <c r="N100" s="102"/>
      <c r="O100" s="102"/>
      <c r="P100" s="102"/>
    </row>
    <row r="101" spans="1:16" ht="48.75" hidden="1" customHeight="1" x14ac:dyDescent="0.25"/>
  </sheetData>
  <mergeCells count="219">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A15:D15"/>
    <mergeCell ref="G15:H15"/>
    <mergeCell ref="K15:L15"/>
    <mergeCell ref="M15:N15"/>
    <mergeCell ref="O15:P15"/>
    <mergeCell ref="A16:D16"/>
    <mergeCell ref="G16:H16"/>
    <mergeCell ref="K16:L16"/>
    <mergeCell ref="M16:N16"/>
    <mergeCell ref="O16:P16"/>
    <mergeCell ref="A17:D17"/>
    <mergeCell ref="G17:H17"/>
    <mergeCell ref="K17:L17"/>
    <mergeCell ref="M17:N17"/>
    <mergeCell ref="O17:P17"/>
    <mergeCell ref="A19:B20"/>
    <mergeCell ref="C19:F19"/>
    <mergeCell ref="G19:H19"/>
    <mergeCell ref="K19:L19"/>
    <mergeCell ref="M19:N19"/>
    <mergeCell ref="O19:P19"/>
    <mergeCell ref="G20:H20"/>
    <mergeCell ref="K20:L20"/>
    <mergeCell ref="M20:N20"/>
    <mergeCell ref="O20:P20"/>
    <mergeCell ref="A23:B23"/>
    <mergeCell ref="G23:H23"/>
    <mergeCell ref="K23:L23"/>
    <mergeCell ref="M23:N23"/>
    <mergeCell ref="O23:P23"/>
    <mergeCell ref="A21:B21"/>
    <mergeCell ref="G21:H21"/>
    <mergeCell ref="K21:L21"/>
    <mergeCell ref="M21:N21"/>
    <mergeCell ref="O21:P21"/>
    <mergeCell ref="A22:B22"/>
    <mergeCell ref="G22:H22"/>
    <mergeCell ref="K22:L22"/>
    <mergeCell ref="M22:N22"/>
    <mergeCell ref="O22:P22"/>
    <mergeCell ref="A24:B24"/>
    <mergeCell ref="G24:H24"/>
    <mergeCell ref="K24:L24"/>
    <mergeCell ref="M24:N24"/>
    <mergeCell ref="O24:P24"/>
    <mergeCell ref="A25:B25"/>
    <mergeCell ref="G25:H25"/>
    <mergeCell ref="K25:L25"/>
    <mergeCell ref="M25:N25"/>
    <mergeCell ref="O25:P25"/>
    <mergeCell ref="A29:P29"/>
    <mergeCell ref="A30:C31"/>
    <mergeCell ref="D30:F30"/>
    <mergeCell ref="G30:J30"/>
    <mergeCell ref="K30:M30"/>
    <mergeCell ref="N30:P30"/>
    <mergeCell ref="E31:F31"/>
    <mergeCell ref="G31:H31"/>
    <mergeCell ref="A26:B26"/>
    <mergeCell ref="G26:H26"/>
    <mergeCell ref="K26:L26"/>
    <mergeCell ref="M26:N26"/>
    <mergeCell ref="O26:P26"/>
    <mergeCell ref="A27:B27"/>
    <mergeCell ref="G27:H27"/>
    <mergeCell ref="K27:L27"/>
    <mergeCell ref="M27:N27"/>
    <mergeCell ref="O27:P27"/>
    <mergeCell ref="A34:C34"/>
    <mergeCell ref="E34:F34"/>
    <mergeCell ref="G34:H34"/>
    <mergeCell ref="A35:C35"/>
    <mergeCell ref="E35:F35"/>
    <mergeCell ref="G35:H35"/>
    <mergeCell ref="A32:C32"/>
    <mergeCell ref="E32:F32"/>
    <mergeCell ref="G32:H32"/>
    <mergeCell ref="A33:C33"/>
    <mergeCell ref="E33:F33"/>
    <mergeCell ref="G33:H33"/>
    <mergeCell ref="A37:C37"/>
    <mergeCell ref="E37:F37"/>
    <mergeCell ref="G37:H37"/>
    <mergeCell ref="A38:C38"/>
    <mergeCell ref="E38:F38"/>
    <mergeCell ref="G38:H38"/>
    <mergeCell ref="A36:C36"/>
    <mergeCell ref="E36:F36"/>
    <mergeCell ref="G36:H36"/>
    <mergeCell ref="A44:B44"/>
    <mergeCell ref="I44:J44"/>
    <mergeCell ref="A45:B45"/>
    <mergeCell ref="I45:J45"/>
    <mergeCell ref="A46:B46"/>
    <mergeCell ref="I46:J46"/>
    <mergeCell ref="A39:C39"/>
    <mergeCell ref="E39:F39"/>
    <mergeCell ref="G39:H39"/>
    <mergeCell ref="A41:P41"/>
    <mergeCell ref="A42:B43"/>
    <mergeCell ref="C42:H42"/>
    <mergeCell ref="I42:J43"/>
    <mergeCell ref="A51:B51"/>
    <mergeCell ref="C51:N51"/>
    <mergeCell ref="O51:P51"/>
    <mergeCell ref="A52:B52"/>
    <mergeCell ref="C52:N52"/>
    <mergeCell ref="O52:P52"/>
    <mergeCell ref="A47:B47"/>
    <mergeCell ref="A48:P48"/>
    <mergeCell ref="A49:B49"/>
    <mergeCell ref="C49:N49"/>
    <mergeCell ref="O49:P49"/>
    <mergeCell ref="A50:B50"/>
    <mergeCell ref="C50:N50"/>
    <mergeCell ref="O50:P50"/>
    <mergeCell ref="A58:P58"/>
    <mergeCell ref="A59:A60"/>
    <mergeCell ref="B59:B60"/>
    <mergeCell ref="C59:I60"/>
    <mergeCell ref="J59:J60"/>
    <mergeCell ref="A61:A64"/>
    <mergeCell ref="C61:I61"/>
    <mergeCell ref="C64:I64"/>
    <mergeCell ref="A54:P54"/>
    <mergeCell ref="A55:C55"/>
    <mergeCell ref="A56:C56"/>
    <mergeCell ref="A57:C57"/>
    <mergeCell ref="C62:I62"/>
    <mergeCell ref="C63:I63"/>
    <mergeCell ref="D55:P55"/>
    <mergeCell ref="D56:P56"/>
    <mergeCell ref="D57:P57"/>
    <mergeCell ref="A65:A71"/>
    <mergeCell ref="C65:I65"/>
    <mergeCell ref="C69:I69"/>
    <mergeCell ref="C70:I70"/>
    <mergeCell ref="C71:I71"/>
    <mergeCell ref="C66:I66"/>
    <mergeCell ref="C67:I67"/>
    <mergeCell ref="C68:I68"/>
    <mergeCell ref="M79:N79"/>
    <mergeCell ref="O79:P79"/>
    <mergeCell ref="A80:D80"/>
    <mergeCell ref="G80:H80"/>
    <mergeCell ref="K80:L80"/>
    <mergeCell ref="M80:N80"/>
    <mergeCell ref="O80:P80"/>
    <mergeCell ref="C75:I75"/>
    <mergeCell ref="A77:P77"/>
    <mergeCell ref="A78:D79"/>
    <mergeCell ref="E78:F78"/>
    <mergeCell ref="G78:H78"/>
    <mergeCell ref="K78:L78"/>
    <mergeCell ref="M78:N78"/>
    <mergeCell ref="O78:P78"/>
    <mergeCell ref="G79:H79"/>
    <mergeCell ref="K79:L79"/>
    <mergeCell ref="A72:A75"/>
    <mergeCell ref="C72:I72"/>
    <mergeCell ref="C73:I73"/>
    <mergeCell ref="C74:I74"/>
    <mergeCell ref="O83:P83"/>
    <mergeCell ref="A85:P85"/>
    <mergeCell ref="A81:D81"/>
    <mergeCell ref="G81:H81"/>
    <mergeCell ref="K81:L81"/>
    <mergeCell ref="M81:N81"/>
    <mergeCell ref="O81:P81"/>
    <mergeCell ref="A82:D82"/>
    <mergeCell ref="G82:H82"/>
    <mergeCell ref="K82:L82"/>
    <mergeCell ref="M82:N82"/>
    <mergeCell ref="O82:P82"/>
    <mergeCell ref="A86:D87"/>
    <mergeCell ref="E86:H86"/>
    <mergeCell ref="I86:I87"/>
    <mergeCell ref="J86:J87"/>
    <mergeCell ref="K86:K87"/>
    <mergeCell ref="M86:M87"/>
    <mergeCell ref="A83:D83"/>
    <mergeCell ref="G83:H83"/>
    <mergeCell ref="K83:L83"/>
    <mergeCell ref="M83:N83"/>
    <mergeCell ref="A95:P95"/>
    <mergeCell ref="A96:P96"/>
    <mergeCell ref="A97:P97"/>
    <mergeCell ref="A99:P99"/>
    <mergeCell ref="A88:D88"/>
    <mergeCell ref="A89:D89"/>
    <mergeCell ref="A90:D90"/>
    <mergeCell ref="A91:D91"/>
    <mergeCell ref="A92:D92"/>
    <mergeCell ref="A94:P94"/>
  </mergeCells>
  <pageMargins left="0.25" right="0.25" top="0.75" bottom="0.75" header="0.3" footer="0.3"/>
  <pageSetup paperSize="9" scale="93" fitToHeight="0" orientation="landscape" r:id="rId1"/>
  <rowBreaks count="2" manualBreakCount="2">
    <brk id="40" max="15" man="1"/>
    <brk id="80" max="15"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00"/>
  <sheetViews>
    <sheetView showZeros="0" view="pageBreakPreview" topLeftCell="A46" zoomScale="90" zoomScaleNormal="90" zoomScaleSheetLayoutView="90" workbookViewId="0">
      <selection activeCell="D60" sqref="D60:P60"/>
    </sheetView>
  </sheetViews>
  <sheetFormatPr defaultColWidth="8.85546875" defaultRowHeight="15.75" x14ac:dyDescent="0.25"/>
  <cols>
    <col min="1" max="1" width="10.140625" style="1" customWidth="1"/>
    <col min="2" max="2" width="7.85546875" style="1" customWidth="1"/>
    <col min="3" max="3" width="8.28515625" style="1" customWidth="1"/>
    <col min="4" max="4" width="10.7109375" style="1" customWidth="1"/>
    <col min="5" max="5" width="8.28515625" style="1" customWidth="1"/>
    <col min="6" max="6" width="8" style="1" customWidth="1"/>
    <col min="7" max="7" width="7.140625" style="1" customWidth="1"/>
    <col min="8" max="8" width="7.5703125" style="1" customWidth="1"/>
    <col min="9" max="9" width="11.5703125" style="1" customWidth="1"/>
    <col min="10" max="10" width="10.28515625" style="1" customWidth="1"/>
    <col min="11" max="11" width="11.42578125" style="1" customWidth="1"/>
    <col min="12" max="12" width="7.28515625" style="1" customWidth="1"/>
    <col min="13" max="13" width="13.140625" style="1" customWidth="1"/>
    <col min="14" max="14" width="11" style="1" customWidth="1"/>
    <col min="15" max="15" width="7.42578125" style="1" customWidth="1"/>
    <col min="16" max="16" width="9" style="1" customWidth="1"/>
    <col min="17" max="16384" width="8.85546875" style="1"/>
  </cols>
  <sheetData>
    <row r="1" spans="1:16" x14ac:dyDescent="0.25">
      <c r="N1" s="916" t="s">
        <v>0</v>
      </c>
      <c r="O1" s="916"/>
      <c r="P1" s="916"/>
    </row>
    <row r="2" spans="1:16" ht="18.75" x14ac:dyDescent="0.25">
      <c r="E2" s="917" t="s">
        <v>1</v>
      </c>
      <c r="F2" s="917"/>
      <c r="G2" s="917"/>
      <c r="H2" s="917"/>
      <c r="I2" s="917"/>
      <c r="J2" s="917"/>
    </row>
    <row r="3" spans="1:16" ht="18.75" x14ac:dyDescent="0.25">
      <c r="D3" s="917" t="s">
        <v>430</v>
      </c>
      <c r="E3" s="917"/>
      <c r="F3" s="917"/>
      <c r="G3" s="917"/>
      <c r="H3" s="917"/>
      <c r="I3" s="917"/>
      <c r="J3" s="917"/>
      <c r="K3" s="917"/>
      <c r="L3" s="917"/>
    </row>
    <row r="4" spans="1:16" ht="18.75" x14ac:dyDescent="0.25">
      <c r="D4" s="94"/>
      <c r="E4" s="94"/>
      <c r="F4" s="94"/>
      <c r="G4" s="94"/>
      <c r="H4" s="94"/>
      <c r="I4" s="94"/>
      <c r="J4" s="94"/>
      <c r="K4" s="94"/>
      <c r="L4" s="94"/>
    </row>
    <row r="5" spans="1:16" x14ac:dyDescent="0.25">
      <c r="P5" s="93" t="s">
        <v>2</v>
      </c>
    </row>
    <row r="6" spans="1:16" ht="23.45" customHeight="1" x14ac:dyDescent="0.25">
      <c r="A6" s="883" t="s">
        <v>3</v>
      </c>
      <c r="B6" s="883"/>
      <c r="C6" s="883"/>
      <c r="D6" s="918" t="s">
        <v>234</v>
      </c>
      <c r="E6" s="919"/>
      <c r="F6" s="919"/>
      <c r="G6" s="919"/>
      <c r="H6" s="919"/>
      <c r="I6" s="919"/>
      <c r="J6" s="919"/>
      <c r="K6" s="919"/>
      <c r="L6" s="919"/>
      <c r="M6" s="919"/>
      <c r="N6" s="919"/>
      <c r="O6" s="920"/>
      <c r="P6" s="91">
        <v>1</v>
      </c>
    </row>
    <row r="7" spans="1:16" ht="23.45" customHeight="1" x14ac:dyDescent="0.25">
      <c r="A7" s="883" t="s">
        <v>4</v>
      </c>
      <c r="B7" s="883"/>
      <c r="C7" s="883"/>
      <c r="D7" s="921" t="s">
        <v>435</v>
      </c>
      <c r="E7" s="921"/>
      <c r="F7" s="921"/>
      <c r="G7" s="921"/>
      <c r="H7" s="921"/>
      <c r="I7" s="921"/>
      <c r="J7" s="921"/>
      <c r="K7" s="921"/>
      <c r="L7" s="921"/>
      <c r="M7" s="921"/>
      <c r="N7" s="921"/>
      <c r="O7" s="921"/>
      <c r="P7" s="45" t="s">
        <v>431</v>
      </c>
    </row>
    <row r="8" spans="1:16" ht="23.45" customHeight="1" x14ac:dyDescent="0.25">
      <c r="A8" s="883" t="s">
        <v>5</v>
      </c>
      <c r="B8" s="883"/>
      <c r="C8" s="883"/>
      <c r="D8" s="884"/>
      <c r="E8" s="880"/>
      <c r="F8" s="880"/>
      <c r="G8" s="880"/>
      <c r="H8" s="880"/>
      <c r="I8" s="880"/>
      <c r="J8" s="880"/>
      <c r="K8" s="880"/>
      <c r="L8" s="880"/>
      <c r="M8" s="880"/>
      <c r="N8" s="880"/>
      <c r="O8" s="881"/>
      <c r="P8" s="45"/>
    </row>
    <row r="10" spans="1:16" x14ac:dyDescent="0.25">
      <c r="A10" s="884" t="s">
        <v>6</v>
      </c>
      <c r="B10" s="880"/>
      <c r="C10" s="880"/>
      <c r="D10" s="880"/>
      <c r="E10" s="880"/>
      <c r="F10" s="880"/>
      <c r="G10" s="880"/>
      <c r="H10" s="880"/>
      <c r="I10" s="880"/>
      <c r="J10" s="880"/>
      <c r="K10" s="880"/>
      <c r="L10" s="880"/>
      <c r="M10" s="880"/>
      <c r="N10" s="880"/>
      <c r="O10" s="880"/>
      <c r="P10" s="881"/>
    </row>
    <row r="11" spans="1:16" x14ac:dyDescent="0.25">
      <c r="A11" s="103"/>
      <c r="B11" s="103"/>
      <c r="C11" s="103"/>
      <c r="D11" s="103"/>
      <c r="E11" s="103"/>
      <c r="F11" s="103"/>
      <c r="G11" s="103"/>
      <c r="H11" s="103"/>
      <c r="I11" s="103"/>
      <c r="J11" s="103"/>
      <c r="K11" s="103"/>
      <c r="L11" s="103"/>
      <c r="M11" s="103"/>
      <c r="N11" s="103"/>
      <c r="O11" s="103"/>
      <c r="P11" s="103"/>
    </row>
    <row r="12" spans="1:16" ht="21.6" customHeight="1" x14ac:dyDescent="0.25">
      <c r="A12" s="854" t="s">
        <v>7</v>
      </c>
      <c r="B12" s="855"/>
      <c r="C12" s="855"/>
      <c r="D12" s="856"/>
      <c r="E12" s="820" t="s">
        <v>2</v>
      </c>
      <c r="F12" s="822"/>
      <c r="G12" s="841">
        <v>2015</v>
      </c>
      <c r="H12" s="841"/>
      <c r="I12" s="91">
        <v>2016</v>
      </c>
      <c r="J12" s="91">
        <v>2017</v>
      </c>
      <c r="K12" s="860">
        <v>2018</v>
      </c>
      <c r="L12" s="860"/>
      <c r="M12" s="860">
        <v>2019</v>
      </c>
      <c r="N12" s="860"/>
      <c r="O12" s="860">
        <v>2020</v>
      </c>
      <c r="P12" s="860"/>
    </row>
    <row r="13" spans="1:16" ht="31.5" x14ac:dyDescent="0.25">
      <c r="A13" s="857"/>
      <c r="B13" s="858"/>
      <c r="C13" s="858"/>
      <c r="D13" s="859"/>
      <c r="E13" s="91" t="s">
        <v>8</v>
      </c>
      <c r="F13" s="97" t="s">
        <v>9</v>
      </c>
      <c r="G13" s="820" t="s">
        <v>10</v>
      </c>
      <c r="H13" s="822"/>
      <c r="I13" s="91" t="s">
        <v>10</v>
      </c>
      <c r="J13" s="91" t="s">
        <v>11</v>
      </c>
      <c r="K13" s="820" t="s">
        <v>12</v>
      </c>
      <c r="L13" s="822"/>
      <c r="M13" s="820" t="s">
        <v>13</v>
      </c>
      <c r="N13" s="822"/>
      <c r="O13" s="820" t="s">
        <v>13</v>
      </c>
      <c r="P13" s="822"/>
    </row>
    <row r="14" spans="1:16" ht="23.45" customHeight="1" x14ac:dyDescent="0.25">
      <c r="A14" s="839" t="s">
        <v>14</v>
      </c>
      <c r="B14" s="839"/>
      <c r="C14" s="839"/>
      <c r="D14" s="839"/>
      <c r="E14" s="91">
        <v>4</v>
      </c>
      <c r="F14" s="91"/>
      <c r="G14" s="835" t="s">
        <v>15</v>
      </c>
      <c r="H14" s="836"/>
      <c r="I14" s="95">
        <v>23188.3</v>
      </c>
      <c r="J14" s="145">
        <v>7397.5</v>
      </c>
      <c r="K14" s="845">
        <v>9920.5</v>
      </c>
      <c r="L14" s="845"/>
      <c r="M14" s="845">
        <v>9920.5</v>
      </c>
      <c r="N14" s="845"/>
      <c r="O14" s="845">
        <v>9920.5</v>
      </c>
      <c r="P14" s="845"/>
    </row>
    <row r="15" spans="1:16" ht="23.45" customHeight="1" x14ac:dyDescent="0.25">
      <c r="A15" s="883" t="s">
        <v>107</v>
      </c>
      <c r="B15" s="883"/>
      <c r="C15" s="883"/>
      <c r="D15" s="883"/>
      <c r="E15" s="91"/>
      <c r="F15" s="91">
        <v>25</v>
      </c>
      <c r="G15" s="841" t="s">
        <v>15</v>
      </c>
      <c r="H15" s="841"/>
      <c r="I15" s="91">
        <v>23188.3</v>
      </c>
      <c r="J15" s="104">
        <v>7397.5</v>
      </c>
      <c r="K15" s="842">
        <v>9920.5</v>
      </c>
      <c r="L15" s="842"/>
      <c r="M15" s="842">
        <v>9920.5</v>
      </c>
      <c r="N15" s="842"/>
      <c r="O15" s="842">
        <v>9920.5</v>
      </c>
      <c r="P15" s="842"/>
    </row>
    <row r="16" spans="1:16" ht="23.45" customHeight="1" x14ac:dyDescent="0.25">
      <c r="A16" s="883"/>
      <c r="B16" s="883"/>
      <c r="C16" s="883"/>
      <c r="D16" s="883"/>
      <c r="E16" s="91"/>
      <c r="F16" s="91"/>
      <c r="G16" s="841" t="s">
        <v>15</v>
      </c>
      <c r="H16" s="841"/>
      <c r="I16" s="91"/>
      <c r="J16" s="91"/>
      <c r="K16" s="841"/>
      <c r="L16" s="841"/>
      <c r="M16" s="841"/>
      <c r="N16" s="841"/>
      <c r="O16" s="841"/>
      <c r="P16" s="841"/>
    </row>
    <row r="17" spans="1:16" ht="23.45" customHeight="1" x14ac:dyDescent="0.25">
      <c r="A17" s="883"/>
      <c r="B17" s="883"/>
      <c r="C17" s="883"/>
      <c r="D17" s="883"/>
      <c r="E17" s="91"/>
      <c r="F17" s="91"/>
      <c r="G17" s="841" t="s">
        <v>15</v>
      </c>
      <c r="H17" s="841"/>
      <c r="I17" s="91"/>
      <c r="J17" s="91"/>
      <c r="K17" s="841"/>
      <c r="L17" s="841"/>
      <c r="M17" s="841"/>
      <c r="N17" s="841"/>
      <c r="O17" s="841"/>
      <c r="P17" s="841"/>
    </row>
    <row r="18" spans="1:16" ht="14.45" customHeight="1" x14ac:dyDescent="0.25"/>
    <row r="19" spans="1:16" ht="22.5" customHeight="1" x14ac:dyDescent="0.25">
      <c r="A19" s="854" t="s">
        <v>7</v>
      </c>
      <c r="B19" s="856"/>
      <c r="C19" s="860" t="s">
        <v>2</v>
      </c>
      <c r="D19" s="860"/>
      <c r="E19" s="860"/>
      <c r="F19" s="860"/>
      <c r="G19" s="841">
        <v>2015</v>
      </c>
      <c r="H19" s="841"/>
      <c r="I19" s="91">
        <v>2016</v>
      </c>
      <c r="J19" s="91">
        <v>2017</v>
      </c>
      <c r="K19" s="860">
        <v>2018</v>
      </c>
      <c r="L19" s="860"/>
      <c r="M19" s="860">
        <v>2019</v>
      </c>
      <c r="N19" s="860"/>
      <c r="O19" s="860">
        <v>2020</v>
      </c>
      <c r="P19" s="860"/>
    </row>
    <row r="20" spans="1:16" ht="35.450000000000003" customHeight="1" x14ac:dyDescent="0.25">
      <c r="A20" s="857"/>
      <c r="B20" s="859"/>
      <c r="C20" s="91" t="s">
        <v>16</v>
      </c>
      <c r="D20" s="91" t="s">
        <v>17</v>
      </c>
      <c r="E20" s="91" t="s">
        <v>8</v>
      </c>
      <c r="F20" s="97" t="s">
        <v>9</v>
      </c>
      <c r="G20" s="820" t="s">
        <v>10</v>
      </c>
      <c r="H20" s="822"/>
      <c r="I20" s="91" t="s">
        <v>10</v>
      </c>
      <c r="J20" s="91" t="s">
        <v>11</v>
      </c>
      <c r="K20" s="820" t="s">
        <v>12</v>
      </c>
      <c r="L20" s="822"/>
      <c r="M20" s="820" t="s">
        <v>13</v>
      </c>
      <c r="N20" s="822"/>
      <c r="O20" s="820" t="s">
        <v>13</v>
      </c>
      <c r="P20" s="822"/>
    </row>
    <row r="21" spans="1:16" ht="67.5" customHeight="1" x14ac:dyDescent="0.25">
      <c r="A21" s="823" t="s">
        <v>18</v>
      </c>
      <c r="B21" s="825"/>
      <c r="C21" s="8"/>
      <c r="D21" s="8"/>
      <c r="E21" s="8"/>
      <c r="F21" s="8"/>
      <c r="G21" s="844" t="s">
        <v>15</v>
      </c>
      <c r="H21" s="844"/>
      <c r="I21" s="95">
        <v>23188.3</v>
      </c>
      <c r="J21" s="145">
        <v>7397.5</v>
      </c>
      <c r="K21" s="845">
        <v>9920.5</v>
      </c>
      <c r="L21" s="845"/>
      <c r="M21" s="845">
        <v>9920.5</v>
      </c>
      <c r="N21" s="845"/>
      <c r="O21" s="845">
        <v>9920.5</v>
      </c>
      <c r="P21" s="845"/>
    </row>
    <row r="22" spans="1:16" ht="42.6" customHeight="1" x14ac:dyDescent="0.25">
      <c r="A22" s="910" t="s">
        <v>19</v>
      </c>
      <c r="B22" s="911"/>
      <c r="C22" s="9">
        <v>2</v>
      </c>
      <c r="D22" s="8"/>
      <c r="E22" s="8"/>
      <c r="F22" s="8"/>
      <c r="G22" s="841" t="s">
        <v>15</v>
      </c>
      <c r="H22" s="841"/>
      <c r="I22" s="91"/>
      <c r="J22" s="8"/>
      <c r="K22" s="860"/>
      <c r="L22" s="860"/>
      <c r="M22" s="860"/>
      <c r="N22" s="860"/>
      <c r="O22" s="860"/>
      <c r="P22" s="860"/>
    </row>
    <row r="23" spans="1:16" ht="18.600000000000001" customHeight="1" x14ac:dyDescent="0.25">
      <c r="A23" s="860"/>
      <c r="B23" s="860"/>
      <c r="C23" s="8"/>
      <c r="D23" s="8"/>
      <c r="E23" s="8"/>
      <c r="F23" s="8"/>
      <c r="G23" s="841" t="s">
        <v>15</v>
      </c>
      <c r="H23" s="841"/>
      <c r="I23" s="91"/>
      <c r="J23" s="8"/>
      <c r="K23" s="860"/>
      <c r="L23" s="860"/>
      <c r="M23" s="860"/>
      <c r="N23" s="860"/>
      <c r="O23" s="860"/>
      <c r="P23" s="860"/>
    </row>
    <row r="24" spans="1:16" ht="18.600000000000001" customHeight="1" x14ac:dyDescent="0.25">
      <c r="A24" s="860"/>
      <c r="B24" s="860"/>
      <c r="C24" s="8"/>
      <c r="D24" s="8"/>
      <c r="E24" s="8"/>
      <c r="F24" s="8"/>
      <c r="G24" s="841" t="s">
        <v>15</v>
      </c>
      <c r="H24" s="841"/>
      <c r="I24" s="91"/>
      <c r="J24" s="8"/>
      <c r="K24" s="860"/>
      <c r="L24" s="860"/>
      <c r="M24" s="860"/>
      <c r="N24" s="860"/>
      <c r="O24" s="860"/>
      <c r="P24" s="860"/>
    </row>
    <row r="25" spans="1:16" ht="43.9" customHeight="1" x14ac:dyDescent="0.25">
      <c r="A25" s="910" t="s">
        <v>20</v>
      </c>
      <c r="B25" s="911"/>
      <c r="C25" s="9">
        <v>2</v>
      </c>
      <c r="D25" s="8"/>
      <c r="E25" s="8"/>
      <c r="F25" s="8"/>
      <c r="G25" s="841" t="s">
        <v>15</v>
      </c>
      <c r="H25" s="841"/>
      <c r="I25" s="91"/>
      <c r="J25" s="8"/>
      <c r="K25" s="860" t="s">
        <v>74</v>
      </c>
      <c r="L25" s="860"/>
      <c r="M25" s="860"/>
      <c r="N25" s="860"/>
      <c r="O25" s="860"/>
      <c r="P25" s="860"/>
    </row>
    <row r="26" spans="1:16" ht="18" customHeight="1" x14ac:dyDescent="0.25">
      <c r="A26" s="860"/>
      <c r="B26" s="860"/>
      <c r="C26" s="8"/>
      <c r="D26" s="8"/>
      <c r="E26" s="8"/>
      <c r="F26" s="8"/>
      <c r="G26" s="841" t="s">
        <v>15</v>
      </c>
      <c r="H26" s="841"/>
      <c r="I26" s="91"/>
      <c r="J26" s="8"/>
      <c r="K26" s="860"/>
      <c r="L26" s="860"/>
      <c r="M26" s="860"/>
      <c r="N26" s="860"/>
      <c r="O26" s="860"/>
      <c r="P26" s="860"/>
    </row>
    <row r="27" spans="1:16" ht="19.149999999999999" customHeight="1" x14ac:dyDescent="0.25">
      <c r="A27" s="826"/>
      <c r="B27" s="828"/>
      <c r="C27" s="8"/>
      <c r="D27" s="8"/>
      <c r="E27" s="8"/>
      <c r="F27" s="8"/>
      <c r="G27" s="820" t="s">
        <v>15</v>
      </c>
      <c r="H27" s="822"/>
      <c r="I27" s="91"/>
      <c r="J27" s="8"/>
      <c r="K27" s="826"/>
      <c r="L27" s="828"/>
      <c r="M27" s="826"/>
      <c r="N27" s="828"/>
      <c r="O27" s="826"/>
      <c r="P27" s="828"/>
    </row>
    <row r="28" spans="1:16" ht="69" customHeight="1" x14ac:dyDescent="0.25">
      <c r="A28" s="910" t="s">
        <v>21</v>
      </c>
      <c r="B28" s="911"/>
      <c r="C28" s="9">
        <v>1</v>
      </c>
      <c r="D28" s="8"/>
      <c r="E28" s="23" t="s">
        <v>110</v>
      </c>
      <c r="F28" s="8">
        <v>10</v>
      </c>
      <c r="G28" s="820" t="s">
        <v>15</v>
      </c>
      <c r="H28" s="822"/>
      <c r="I28" s="91">
        <v>23188.3</v>
      </c>
      <c r="J28" s="126">
        <v>7397.5</v>
      </c>
      <c r="K28" s="842">
        <v>9920.5</v>
      </c>
      <c r="L28" s="842"/>
      <c r="M28" s="842">
        <v>9920.5</v>
      </c>
      <c r="N28" s="842"/>
      <c r="O28" s="842">
        <v>9920.5</v>
      </c>
      <c r="P28" s="842"/>
    </row>
    <row r="29" spans="1:16" ht="20.45" customHeight="1" x14ac:dyDescent="0.25">
      <c r="A29" s="826"/>
      <c r="B29" s="828"/>
      <c r="C29" s="8"/>
      <c r="D29" s="8"/>
      <c r="E29" s="8"/>
      <c r="F29" s="8"/>
      <c r="G29" s="820" t="s">
        <v>15</v>
      </c>
      <c r="H29" s="822"/>
      <c r="I29" s="91"/>
      <c r="J29" s="8"/>
      <c r="K29" s="826"/>
      <c r="L29" s="828"/>
      <c r="M29" s="826"/>
      <c r="N29" s="828"/>
      <c r="O29" s="826"/>
      <c r="P29" s="828"/>
    </row>
    <row r="30" spans="1:16" ht="14.45" customHeight="1" x14ac:dyDescent="0.25"/>
    <row r="31" spans="1:16" ht="21" customHeight="1" x14ac:dyDescent="0.25">
      <c r="A31" s="906" t="s">
        <v>22</v>
      </c>
      <c r="B31" s="907"/>
      <c r="C31" s="907"/>
      <c r="D31" s="907"/>
      <c r="E31" s="907"/>
      <c r="F31" s="907"/>
      <c r="G31" s="907"/>
      <c r="H31" s="907"/>
      <c r="I31" s="907"/>
      <c r="J31" s="907"/>
      <c r="K31" s="907"/>
      <c r="L31" s="907"/>
      <c r="M31" s="907"/>
      <c r="N31" s="907"/>
      <c r="O31" s="907"/>
      <c r="P31" s="908"/>
    </row>
    <row r="32" spans="1:16" ht="25.15" customHeight="1" x14ac:dyDescent="0.25">
      <c r="A32" s="841" t="s">
        <v>7</v>
      </c>
      <c r="B32" s="841"/>
      <c r="C32" s="841"/>
      <c r="D32" s="841" t="s">
        <v>2</v>
      </c>
      <c r="E32" s="841"/>
      <c r="F32" s="841"/>
      <c r="G32" s="841" t="s">
        <v>433</v>
      </c>
      <c r="H32" s="841"/>
      <c r="I32" s="841"/>
      <c r="J32" s="841"/>
      <c r="K32" s="841" t="s">
        <v>306</v>
      </c>
      <c r="L32" s="841"/>
      <c r="M32" s="841"/>
      <c r="N32" s="841" t="s">
        <v>434</v>
      </c>
      <c r="O32" s="841"/>
      <c r="P32" s="841"/>
    </row>
    <row r="33" spans="1:16" ht="64.150000000000006" customHeight="1" x14ac:dyDescent="0.25">
      <c r="A33" s="841"/>
      <c r="B33" s="841"/>
      <c r="C33" s="841"/>
      <c r="D33" s="91" t="s">
        <v>8</v>
      </c>
      <c r="E33" s="871" t="s">
        <v>23</v>
      </c>
      <c r="F33" s="871"/>
      <c r="G33" s="909" t="s">
        <v>24</v>
      </c>
      <c r="H33" s="909"/>
      <c r="I33" s="98" t="s">
        <v>25</v>
      </c>
      <c r="J33" s="98" t="s">
        <v>26</v>
      </c>
      <c r="K33" s="98" t="s">
        <v>24</v>
      </c>
      <c r="L33" s="98" t="s">
        <v>25</v>
      </c>
      <c r="M33" s="98" t="s">
        <v>26</v>
      </c>
      <c r="N33" s="98" t="s">
        <v>24</v>
      </c>
      <c r="O33" s="98" t="s">
        <v>25</v>
      </c>
      <c r="P33" s="98" t="s">
        <v>26</v>
      </c>
    </row>
    <row r="34" spans="1:16" ht="20.45" customHeight="1" x14ac:dyDescent="0.25">
      <c r="A34" s="883" t="s">
        <v>27</v>
      </c>
      <c r="B34" s="883"/>
      <c r="C34" s="883"/>
      <c r="D34" s="8"/>
      <c r="E34" s="841"/>
      <c r="F34" s="841"/>
      <c r="G34" s="1232">
        <v>9920.5</v>
      </c>
      <c r="H34" s="1232"/>
      <c r="I34" s="146"/>
      <c r="J34" s="146"/>
      <c r="K34" s="146">
        <v>9920.5</v>
      </c>
      <c r="L34" s="146"/>
      <c r="M34" s="146"/>
      <c r="N34" s="146">
        <v>9920.5</v>
      </c>
      <c r="O34" s="146"/>
      <c r="P34" s="146"/>
    </row>
    <row r="35" spans="1:16" s="12" customFormat="1" ht="20.45" customHeight="1" x14ac:dyDescent="0.25">
      <c r="A35" s="1217" t="s">
        <v>132</v>
      </c>
      <c r="B35" s="1217"/>
      <c r="C35" s="1217"/>
      <c r="D35" s="96" t="s">
        <v>28</v>
      </c>
      <c r="E35" s="899"/>
      <c r="F35" s="899"/>
      <c r="G35" s="899">
        <v>9920.5</v>
      </c>
      <c r="H35" s="899"/>
      <c r="I35" s="96"/>
      <c r="J35" s="96"/>
      <c r="K35" s="96">
        <v>9920.5</v>
      </c>
      <c r="L35" s="96"/>
      <c r="M35" s="96"/>
      <c r="N35" s="96">
        <v>9920.5</v>
      </c>
      <c r="O35" s="96"/>
      <c r="P35" s="96"/>
    </row>
    <row r="36" spans="1:16" s="12" customFormat="1" ht="20.45" customHeight="1" x14ac:dyDescent="0.25">
      <c r="A36" s="1214" t="s">
        <v>29</v>
      </c>
      <c r="B36" s="1215"/>
      <c r="C36" s="1216"/>
      <c r="D36" s="96" t="s">
        <v>30</v>
      </c>
      <c r="E36" s="903"/>
      <c r="F36" s="904"/>
      <c r="G36" s="903"/>
      <c r="H36" s="904"/>
      <c r="I36" s="96"/>
      <c r="J36" s="96"/>
      <c r="K36" s="96"/>
      <c r="L36" s="96"/>
      <c r="M36" s="96"/>
      <c r="N36" s="96"/>
      <c r="O36" s="96"/>
      <c r="P36" s="96"/>
    </row>
    <row r="37" spans="1:16" s="12" customFormat="1" ht="20.45" customHeight="1" x14ac:dyDescent="0.25">
      <c r="A37" s="903"/>
      <c r="B37" s="905"/>
      <c r="C37" s="904"/>
      <c r="D37" s="96"/>
      <c r="E37" s="903"/>
      <c r="F37" s="904"/>
      <c r="G37" s="903"/>
      <c r="H37" s="904"/>
      <c r="I37" s="96"/>
      <c r="J37" s="96"/>
      <c r="K37" s="96"/>
      <c r="L37" s="96"/>
      <c r="M37" s="96"/>
      <c r="N37" s="96"/>
      <c r="O37" s="96"/>
      <c r="P37" s="96"/>
    </row>
    <row r="38" spans="1:16" ht="20.45" customHeight="1" x14ac:dyDescent="0.25">
      <c r="A38" s="883"/>
      <c r="B38" s="883"/>
      <c r="C38" s="883"/>
      <c r="D38" s="8"/>
      <c r="E38" s="841"/>
      <c r="F38" s="841"/>
      <c r="G38" s="841"/>
      <c r="H38" s="841"/>
      <c r="I38" s="91"/>
      <c r="J38" s="91"/>
      <c r="K38" s="91"/>
      <c r="L38" s="91"/>
      <c r="M38" s="91"/>
      <c r="N38" s="91"/>
      <c r="O38" s="91"/>
      <c r="P38" s="91"/>
    </row>
    <row r="39" spans="1:16" ht="20.45" customHeight="1" x14ac:dyDescent="0.25">
      <c r="A39" s="883" t="s">
        <v>27</v>
      </c>
      <c r="B39" s="883"/>
      <c r="C39" s="883"/>
      <c r="D39" s="8"/>
      <c r="E39" s="841"/>
      <c r="F39" s="841"/>
      <c r="G39" s="1232">
        <v>9920.5</v>
      </c>
      <c r="H39" s="1232"/>
      <c r="I39" s="146"/>
      <c r="J39" s="146"/>
      <c r="K39" s="146">
        <v>9920.5</v>
      </c>
      <c r="L39" s="146"/>
      <c r="M39" s="146"/>
      <c r="N39" s="146">
        <v>9920.5</v>
      </c>
      <c r="O39" s="146"/>
      <c r="P39" s="146"/>
    </row>
    <row r="40" spans="1:16" s="12" customFormat="1" ht="20.45" customHeight="1" x14ac:dyDescent="0.25">
      <c r="A40" s="898" t="s">
        <v>31</v>
      </c>
      <c r="B40" s="898"/>
      <c r="C40" s="898"/>
      <c r="D40" s="72"/>
      <c r="E40" s="899"/>
      <c r="F40" s="899"/>
      <c r="G40" s="899"/>
      <c r="H40" s="899"/>
      <c r="I40" s="96"/>
      <c r="J40" s="96"/>
      <c r="K40" s="96"/>
      <c r="L40" s="96"/>
      <c r="M40" s="96"/>
      <c r="N40" s="96"/>
      <c r="O40" s="96"/>
      <c r="P40" s="96"/>
    </row>
    <row r="41" spans="1:16" s="12" customFormat="1" ht="20.45" customHeight="1" x14ac:dyDescent="0.25">
      <c r="A41" s="898" t="s">
        <v>32</v>
      </c>
      <c r="B41" s="898"/>
      <c r="C41" s="898"/>
      <c r="D41" s="96">
        <v>4</v>
      </c>
      <c r="E41" s="899">
        <v>1</v>
      </c>
      <c r="F41" s="899"/>
      <c r="G41" s="899">
        <v>9920.5</v>
      </c>
      <c r="H41" s="899"/>
      <c r="I41" s="128"/>
      <c r="J41" s="128"/>
      <c r="K41" s="128">
        <v>9920.5</v>
      </c>
      <c r="L41" s="128"/>
      <c r="M41" s="128"/>
      <c r="N41" s="128">
        <v>9920.5</v>
      </c>
      <c r="O41" s="128"/>
      <c r="P41" s="128"/>
    </row>
    <row r="42" spans="1:16" ht="20.45" customHeight="1" x14ac:dyDescent="0.25">
      <c r="A42" s="883"/>
      <c r="B42" s="883"/>
      <c r="C42" s="883"/>
      <c r="D42" s="8"/>
      <c r="E42" s="841"/>
      <c r="F42" s="841"/>
      <c r="G42" s="841"/>
      <c r="H42" s="841"/>
      <c r="I42" s="91"/>
      <c r="J42" s="91"/>
      <c r="K42" s="91"/>
      <c r="L42" s="91"/>
      <c r="M42" s="91"/>
      <c r="N42" s="91"/>
      <c r="O42" s="91"/>
      <c r="P42" s="91"/>
    </row>
    <row r="43" spans="1:16" ht="19.149999999999999" customHeight="1" x14ac:dyDescent="0.25"/>
    <row r="44" spans="1:16" x14ac:dyDescent="0.25">
      <c r="A44" s="839" t="s">
        <v>33</v>
      </c>
      <c r="B44" s="839"/>
      <c r="C44" s="839"/>
      <c r="D44" s="839"/>
      <c r="E44" s="839"/>
      <c r="F44" s="839"/>
      <c r="G44" s="839"/>
      <c r="H44" s="839"/>
      <c r="I44" s="839"/>
      <c r="J44" s="839"/>
      <c r="K44" s="839"/>
      <c r="L44" s="839"/>
      <c r="M44" s="839"/>
      <c r="N44" s="839"/>
      <c r="O44" s="839"/>
      <c r="P44" s="839"/>
    </row>
    <row r="45" spans="1:16" x14ac:dyDescent="0.25">
      <c r="A45" s="841" t="s">
        <v>7</v>
      </c>
      <c r="B45" s="841"/>
      <c r="C45" s="841" t="s">
        <v>2</v>
      </c>
      <c r="D45" s="841"/>
      <c r="E45" s="841"/>
      <c r="F45" s="841"/>
      <c r="G45" s="841"/>
      <c r="H45" s="841"/>
      <c r="I45" s="854" t="s">
        <v>34</v>
      </c>
      <c r="J45" s="856"/>
      <c r="K45" s="91">
        <v>2015</v>
      </c>
      <c r="L45" s="91">
        <v>2016</v>
      </c>
      <c r="M45" s="91">
        <v>2017</v>
      </c>
      <c r="N45" s="91">
        <v>2018</v>
      </c>
      <c r="O45" s="91">
        <v>2019</v>
      </c>
      <c r="P45" s="91">
        <v>2020</v>
      </c>
    </row>
    <row r="46" spans="1:16" ht="51.6" customHeight="1" x14ac:dyDescent="0.25">
      <c r="A46" s="841"/>
      <c r="B46" s="841"/>
      <c r="C46" s="97" t="s">
        <v>35</v>
      </c>
      <c r="D46" s="97" t="s">
        <v>36</v>
      </c>
      <c r="E46" s="97" t="s">
        <v>37</v>
      </c>
      <c r="F46" s="97" t="s">
        <v>38</v>
      </c>
      <c r="G46" s="97" t="s">
        <v>39</v>
      </c>
      <c r="H46" s="97" t="s">
        <v>40</v>
      </c>
      <c r="I46" s="857"/>
      <c r="J46" s="859"/>
      <c r="K46" s="98" t="s">
        <v>10</v>
      </c>
      <c r="L46" s="98" t="s">
        <v>10</v>
      </c>
      <c r="M46" s="98" t="s">
        <v>11</v>
      </c>
      <c r="N46" s="98" t="s">
        <v>12</v>
      </c>
      <c r="O46" s="98" t="s">
        <v>13</v>
      </c>
      <c r="P46" s="98" t="s">
        <v>13</v>
      </c>
    </row>
    <row r="47" spans="1:16" x14ac:dyDescent="0.25">
      <c r="A47" s="851" t="s">
        <v>27</v>
      </c>
      <c r="B47" s="853"/>
      <c r="C47" s="13"/>
      <c r="D47" s="13"/>
      <c r="E47" s="13"/>
      <c r="F47" s="13"/>
      <c r="G47" s="13"/>
      <c r="H47" s="13"/>
      <c r="I47" s="888"/>
      <c r="J47" s="889"/>
      <c r="K47" s="95" t="s">
        <v>15</v>
      </c>
      <c r="L47" s="95"/>
      <c r="M47" s="13"/>
      <c r="N47" s="13"/>
      <c r="O47" s="13"/>
      <c r="P47" s="13"/>
    </row>
    <row r="48" spans="1:16" ht="18" customHeight="1" x14ac:dyDescent="0.25">
      <c r="A48" s="910"/>
      <c r="B48" s="911"/>
      <c r="C48" s="8"/>
      <c r="D48" s="8"/>
      <c r="E48" s="8"/>
      <c r="F48" s="8"/>
      <c r="G48" s="8"/>
      <c r="H48" s="23"/>
      <c r="I48" s="826"/>
      <c r="J48" s="828"/>
      <c r="K48" s="91" t="s">
        <v>15</v>
      </c>
      <c r="L48" s="91"/>
      <c r="M48" s="17"/>
      <c r="N48" s="88"/>
      <c r="O48" s="88"/>
      <c r="P48" s="8"/>
    </row>
    <row r="49" spans="1:16" ht="23.45" customHeight="1" x14ac:dyDescent="0.25">
      <c r="A49" s="826"/>
      <c r="B49" s="828"/>
      <c r="C49" s="8"/>
      <c r="D49" s="8"/>
      <c r="E49" s="8"/>
      <c r="F49" s="8"/>
      <c r="G49" s="8"/>
      <c r="H49" s="8"/>
      <c r="I49" s="826"/>
      <c r="J49" s="828"/>
      <c r="K49" s="91" t="s">
        <v>15</v>
      </c>
      <c r="L49" s="91"/>
      <c r="M49" s="8"/>
      <c r="N49" s="8"/>
      <c r="O49" s="8"/>
      <c r="P49" s="8"/>
    </row>
    <row r="50" spans="1:16" x14ac:dyDescent="0.25">
      <c r="A50" s="826"/>
      <c r="B50" s="827"/>
    </row>
    <row r="51" spans="1:16" ht="26.25" customHeight="1" x14ac:dyDescent="0.25">
      <c r="A51" s="886" t="s">
        <v>41</v>
      </c>
      <c r="B51" s="886"/>
      <c r="C51" s="886"/>
      <c r="D51" s="886"/>
      <c r="E51" s="886"/>
      <c r="F51" s="886"/>
      <c r="G51" s="886"/>
      <c r="H51" s="886"/>
      <c r="I51" s="886"/>
      <c r="J51" s="886"/>
      <c r="K51" s="886"/>
      <c r="L51" s="886"/>
      <c r="M51" s="886"/>
      <c r="N51" s="886"/>
      <c r="O51" s="886"/>
      <c r="P51" s="887"/>
    </row>
    <row r="52" spans="1:16" ht="21.6" customHeight="1" x14ac:dyDescent="0.25">
      <c r="A52" s="884"/>
      <c r="B52" s="881"/>
      <c r="C52" s="884"/>
      <c r="D52" s="880"/>
      <c r="E52" s="880"/>
      <c r="F52" s="880"/>
      <c r="G52" s="880"/>
      <c r="H52" s="880"/>
      <c r="I52" s="880"/>
      <c r="J52" s="880"/>
      <c r="K52" s="880"/>
      <c r="L52" s="880"/>
      <c r="M52" s="880"/>
      <c r="N52" s="881"/>
      <c r="O52" s="860" t="s">
        <v>2</v>
      </c>
      <c r="P52" s="860"/>
    </row>
    <row r="53" spans="1:16" ht="20.25" customHeight="1" x14ac:dyDescent="0.25">
      <c r="A53" s="883" t="s">
        <v>42</v>
      </c>
      <c r="B53" s="883"/>
      <c r="C53" s="884" t="s">
        <v>232</v>
      </c>
      <c r="D53" s="880"/>
      <c r="E53" s="880"/>
      <c r="F53" s="880"/>
      <c r="G53" s="880"/>
      <c r="H53" s="880"/>
      <c r="I53" s="880"/>
      <c r="J53" s="880"/>
      <c r="K53" s="880"/>
      <c r="L53" s="880"/>
      <c r="M53" s="880"/>
      <c r="N53" s="881"/>
      <c r="O53" s="885" t="s">
        <v>233</v>
      </c>
      <c r="P53" s="885"/>
    </row>
    <row r="54" spans="1:16" ht="21.6" customHeight="1" x14ac:dyDescent="0.25">
      <c r="A54" s="883" t="s">
        <v>43</v>
      </c>
      <c r="B54" s="883"/>
      <c r="C54" s="884" t="s">
        <v>241</v>
      </c>
      <c r="D54" s="880"/>
      <c r="E54" s="880"/>
      <c r="F54" s="880"/>
      <c r="G54" s="880"/>
      <c r="H54" s="880"/>
      <c r="I54" s="880"/>
      <c r="J54" s="880"/>
      <c r="K54" s="880"/>
      <c r="L54" s="880"/>
      <c r="M54" s="880"/>
      <c r="N54" s="881"/>
      <c r="O54" s="860">
        <v>68</v>
      </c>
      <c r="P54" s="860"/>
    </row>
    <row r="55" spans="1:16" ht="21.6" customHeight="1" x14ac:dyDescent="0.25">
      <c r="A55" s="883" t="s">
        <v>45</v>
      </c>
      <c r="B55" s="883"/>
      <c r="C55" s="884" t="s">
        <v>242</v>
      </c>
      <c r="D55" s="880"/>
      <c r="E55" s="880"/>
      <c r="F55" s="880"/>
      <c r="G55" s="880"/>
      <c r="H55" s="880"/>
      <c r="I55" s="880"/>
      <c r="J55" s="880"/>
      <c r="K55" s="880"/>
      <c r="L55" s="880"/>
      <c r="M55" s="880"/>
      <c r="N55" s="881"/>
      <c r="O55" s="885" t="s">
        <v>110</v>
      </c>
      <c r="P55" s="885"/>
    </row>
    <row r="57" spans="1:16" ht="24.75" customHeight="1" x14ac:dyDescent="0.25">
      <c r="A57" s="840" t="s">
        <v>46</v>
      </c>
      <c r="B57" s="840"/>
      <c r="C57" s="840"/>
      <c r="D57" s="840"/>
      <c r="E57" s="840"/>
      <c r="F57" s="840"/>
      <c r="G57" s="840"/>
      <c r="H57" s="840"/>
      <c r="I57" s="840"/>
      <c r="J57" s="840"/>
      <c r="K57" s="840"/>
      <c r="L57" s="840"/>
      <c r="M57" s="840"/>
      <c r="N57" s="840"/>
      <c r="O57" s="840"/>
      <c r="P57" s="840"/>
    </row>
    <row r="58" spans="1:16" ht="20.25" customHeight="1" x14ac:dyDescent="0.25">
      <c r="A58" s="873" t="s">
        <v>47</v>
      </c>
      <c r="B58" s="874"/>
      <c r="C58" s="875"/>
      <c r="D58" s="1491" t="s">
        <v>243</v>
      </c>
      <c r="E58" s="879"/>
      <c r="F58" s="879"/>
      <c r="G58" s="879"/>
      <c r="H58" s="879"/>
      <c r="I58" s="879"/>
      <c r="J58" s="879"/>
      <c r="K58" s="879"/>
      <c r="L58" s="879"/>
      <c r="M58" s="879"/>
      <c r="N58" s="879"/>
      <c r="O58" s="879"/>
      <c r="P58" s="882"/>
    </row>
    <row r="59" spans="1:16" ht="66.75" customHeight="1" x14ac:dyDescent="0.25">
      <c r="A59" s="876" t="s">
        <v>48</v>
      </c>
      <c r="B59" s="877"/>
      <c r="C59" s="878"/>
      <c r="D59" s="1491" t="s">
        <v>770</v>
      </c>
      <c r="E59" s="782"/>
      <c r="F59" s="782"/>
      <c r="G59" s="782"/>
      <c r="H59" s="782"/>
      <c r="I59" s="782"/>
      <c r="J59" s="782"/>
      <c r="K59" s="782"/>
      <c r="L59" s="782"/>
      <c r="M59" s="782"/>
      <c r="N59" s="782"/>
      <c r="O59" s="782"/>
      <c r="P59" s="783"/>
    </row>
    <row r="60" spans="1:16" ht="54.75" customHeight="1" x14ac:dyDescent="0.25">
      <c r="A60" s="880" t="s">
        <v>49</v>
      </c>
      <c r="B60" s="880"/>
      <c r="C60" s="881"/>
      <c r="D60" s="1496" t="s">
        <v>244</v>
      </c>
      <c r="E60" s="1497"/>
      <c r="F60" s="1497"/>
      <c r="G60" s="1497"/>
      <c r="H60" s="1497"/>
      <c r="I60" s="1497"/>
      <c r="J60" s="1497"/>
      <c r="K60" s="1497"/>
      <c r="L60" s="1497"/>
      <c r="M60" s="1497"/>
      <c r="N60" s="1497"/>
      <c r="O60" s="1497"/>
      <c r="P60" s="1498"/>
    </row>
    <row r="61" spans="1:16" ht="26.25" customHeight="1" x14ac:dyDescent="0.25">
      <c r="A61" s="839" t="s">
        <v>50</v>
      </c>
      <c r="B61" s="839"/>
      <c r="C61" s="839"/>
      <c r="D61" s="839"/>
      <c r="E61" s="839"/>
      <c r="F61" s="839"/>
      <c r="G61" s="839"/>
      <c r="H61" s="839"/>
      <c r="I61" s="839"/>
      <c r="J61" s="839"/>
      <c r="K61" s="839"/>
      <c r="L61" s="839"/>
      <c r="M61" s="839"/>
      <c r="N61" s="839"/>
      <c r="O61" s="839"/>
      <c r="P61" s="839"/>
    </row>
    <row r="62" spans="1:16" ht="24" customHeight="1" x14ac:dyDescent="0.25">
      <c r="A62" s="868" t="s">
        <v>51</v>
      </c>
      <c r="B62" s="841" t="s">
        <v>2</v>
      </c>
      <c r="C62" s="841" t="s">
        <v>7</v>
      </c>
      <c r="D62" s="841"/>
      <c r="E62" s="841"/>
      <c r="F62" s="841"/>
      <c r="G62" s="841"/>
      <c r="H62" s="841"/>
      <c r="I62" s="841"/>
      <c r="J62" s="871" t="s">
        <v>52</v>
      </c>
      <c r="K62" s="14">
        <v>2015</v>
      </c>
      <c r="L62" s="14">
        <v>2016</v>
      </c>
      <c r="M62" s="14">
        <v>2017</v>
      </c>
      <c r="N62" s="122">
        <v>2018</v>
      </c>
      <c r="O62" s="122">
        <v>2019</v>
      </c>
      <c r="P62" s="122">
        <v>2020</v>
      </c>
    </row>
    <row r="63" spans="1:16" ht="55.15" customHeight="1" x14ac:dyDescent="0.25">
      <c r="A63" s="869"/>
      <c r="B63" s="870"/>
      <c r="C63" s="841"/>
      <c r="D63" s="841"/>
      <c r="E63" s="841"/>
      <c r="F63" s="841"/>
      <c r="G63" s="841"/>
      <c r="H63" s="841"/>
      <c r="I63" s="841"/>
      <c r="J63" s="871"/>
      <c r="K63" s="15" t="s">
        <v>10</v>
      </c>
      <c r="L63" s="15" t="s">
        <v>10</v>
      </c>
      <c r="M63" s="15" t="s">
        <v>11</v>
      </c>
      <c r="N63" s="121" t="s">
        <v>12</v>
      </c>
      <c r="O63" s="121" t="s">
        <v>13</v>
      </c>
      <c r="P63" s="121" t="s">
        <v>13</v>
      </c>
    </row>
    <row r="64" spans="1:16" ht="51.75" customHeight="1" x14ac:dyDescent="0.25">
      <c r="A64" s="866" t="s">
        <v>53</v>
      </c>
      <c r="B64" s="677" t="s">
        <v>111</v>
      </c>
      <c r="C64" s="1491" t="s">
        <v>771</v>
      </c>
      <c r="D64" s="879"/>
      <c r="E64" s="879"/>
      <c r="F64" s="879"/>
      <c r="G64" s="879"/>
      <c r="H64" s="879"/>
      <c r="I64" s="882"/>
      <c r="J64" s="661" t="s">
        <v>112</v>
      </c>
      <c r="K64" s="661" t="s">
        <v>15</v>
      </c>
      <c r="L64" s="661" t="s">
        <v>15</v>
      </c>
      <c r="M64" s="712" t="s">
        <v>15</v>
      </c>
      <c r="N64" s="713">
        <v>0.06</v>
      </c>
      <c r="O64" s="713">
        <v>0.15</v>
      </c>
      <c r="P64" s="714">
        <v>0.2</v>
      </c>
    </row>
    <row r="65" spans="1:16" s="650" customFormat="1" ht="37.5" customHeight="1" x14ac:dyDescent="0.25">
      <c r="A65" s="867"/>
      <c r="B65" s="677" t="s">
        <v>177</v>
      </c>
      <c r="C65" s="774" t="s">
        <v>246</v>
      </c>
      <c r="D65" s="774"/>
      <c r="E65" s="774"/>
      <c r="F65" s="774"/>
      <c r="G65" s="774"/>
      <c r="H65" s="774"/>
      <c r="I65" s="774"/>
      <c r="J65" s="660" t="s">
        <v>115</v>
      </c>
      <c r="K65" s="661" t="s">
        <v>15</v>
      </c>
      <c r="L65" s="661">
        <v>124</v>
      </c>
      <c r="M65" s="715">
        <v>50</v>
      </c>
      <c r="N65" s="715">
        <v>60</v>
      </c>
      <c r="O65" s="715">
        <v>65</v>
      </c>
      <c r="P65" s="661">
        <v>67</v>
      </c>
    </row>
    <row r="66" spans="1:16" ht="25.5" customHeight="1" x14ac:dyDescent="0.25">
      <c r="A66" s="867"/>
      <c r="B66" s="677" t="s">
        <v>179</v>
      </c>
      <c r="C66" s="771" t="s">
        <v>767</v>
      </c>
      <c r="D66" s="772"/>
      <c r="E66" s="772"/>
      <c r="F66" s="772"/>
      <c r="G66" s="772"/>
      <c r="H66" s="772"/>
      <c r="I66" s="773"/>
      <c r="J66" s="660" t="s">
        <v>115</v>
      </c>
      <c r="K66" s="661" t="s">
        <v>15</v>
      </c>
      <c r="L66" s="661">
        <v>2</v>
      </c>
      <c r="M66" s="715">
        <v>2</v>
      </c>
      <c r="N66" s="715">
        <v>2</v>
      </c>
      <c r="O66" s="715">
        <v>2</v>
      </c>
      <c r="P66" s="661">
        <v>2</v>
      </c>
    </row>
    <row r="67" spans="1:16" ht="33" customHeight="1" x14ac:dyDescent="0.25">
      <c r="A67" s="861" t="s">
        <v>54</v>
      </c>
      <c r="B67" s="677" t="s">
        <v>114</v>
      </c>
      <c r="C67" s="1493" t="s">
        <v>245</v>
      </c>
      <c r="D67" s="1494"/>
      <c r="E67" s="1494"/>
      <c r="F67" s="1494"/>
      <c r="G67" s="1494"/>
      <c r="H67" s="1494"/>
      <c r="I67" s="1495"/>
      <c r="J67" s="660" t="s">
        <v>115</v>
      </c>
      <c r="K67" s="661" t="s">
        <v>15</v>
      </c>
      <c r="L67" s="661">
        <v>2</v>
      </c>
      <c r="M67" s="715">
        <v>3</v>
      </c>
      <c r="N67" s="715">
        <v>4</v>
      </c>
      <c r="O67" s="715">
        <v>4</v>
      </c>
      <c r="P67" s="715">
        <v>4</v>
      </c>
    </row>
    <row r="68" spans="1:16" s="650" customFormat="1" ht="26.25" customHeight="1" x14ac:dyDescent="0.25">
      <c r="A68" s="861"/>
      <c r="B68" s="677" t="s">
        <v>55</v>
      </c>
      <c r="C68" s="716" t="s">
        <v>247</v>
      </c>
      <c r="D68" s="717"/>
      <c r="E68" s="717"/>
      <c r="F68" s="717"/>
      <c r="G68" s="717"/>
      <c r="H68" s="717"/>
      <c r="I68" s="718"/>
      <c r="J68" s="661" t="s">
        <v>115</v>
      </c>
      <c r="K68" s="661" t="s">
        <v>15</v>
      </c>
      <c r="L68" s="661">
        <v>28</v>
      </c>
      <c r="M68" s="719">
        <v>12</v>
      </c>
      <c r="N68" s="719">
        <v>14</v>
      </c>
      <c r="O68" s="719">
        <v>16</v>
      </c>
      <c r="P68" s="720">
        <v>16</v>
      </c>
    </row>
    <row r="69" spans="1:16" s="650" customFormat="1" ht="27.75" customHeight="1" x14ac:dyDescent="0.25">
      <c r="A69" s="861"/>
      <c r="B69" s="677" t="s">
        <v>56</v>
      </c>
      <c r="C69" s="755" t="s">
        <v>248</v>
      </c>
      <c r="D69" s="756"/>
      <c r="E69" s="756"/>
      <c r="F69" s="756"/>
      <c r="G69" s="756"/>
      <c r="H69" s="756"/>
      <c r="I69" s="757"/>
      <c r="J69" s="661" t="s">
        <v>115</v>
      </c>
      <c r="K69" s="661" t="s">
        <v>15</v>
      </c>
      <c r="L69" s="661">
        <v>2204</v>
      </c>
      <c r="M69" s="721">
        <v>500</v>
      </c>
      <c r="N69" s="721">
        <v>800</v>
      </c>
      <c r="O69" s="721">
        <v>900</v>
      </c>
      <c r="P69" s="720">
        <v>1100</v>
      </c>
    </row>
    <row r="70" spans="1:16" s="650" customFormat="1" ht="35.25" customHeight="1" x14ac:dyDescent="0.25">
      <c r="A70" s="861"/>
      <c r="B70" s="677" t="s">
        <v>57</v>
      </c>
      <c r="C70" s="771" t="s">
        <v>249</v>
      </c>
      <c r="D70" s="772"/>
      <c r="E70" s="772"/>
      <c r="F70" s="772"/>
      <c r="G70" s="772"/>
      <c r="H70" s="772"/>
      <c r="I70" s="773"/>
      <c r="J70" s="661" t="s">
        <v>115</v>
      </c>
      <c r="K70" s="661" t="s">
        <v>15</v>
      </c>
      <c r="L70" s="661">
        <v>51</v>
      </c>
      <c r="M70" s="721">
        <v>25</v>
      </c>
      <c r="N70" s="721">
        <v>5</v>
      </c>
      <c r="O70" s="721">
        <v>5</v>
      </c>
      <c r="P70" s="712">
        <v>5</v>
      </c>
    </row>
    <row r="71" spans="1:16" ht="24" customHeight="1" x14ac:dyDescent="0.25">
      <c r="A71" s="861"/>
      <c r="B71" s="677" t="s">
        <v>58</v>
      </c>
      <c r="C71" s="716" t="s">
        <v>250</v>
      </c>
      <c r="D71" s="717"/>
      <c r="E71" s="717"/>
      <c r="F71" s="717"/>
      <c r="G71" s="717"/>
      <c r="H71" s="717"/>
      <c r="I71" s="718"/>
      <c r="J71" s="661" t="s">
        <v>115</v>
      </c>
      <c r="K71" s="661" t="s">
        <v>15</v>
      </c>
      <c r="L71" s="661">
        <v>4</v>
      </c>
      <c r="M71" s="721">
        <v>5</v>
      </c>
      <c r="N71" s="721">
        <v>6</v>
      </c>
      <c r="O71" s="721">
        <v>7</v>
      </c>
      <c r="P71" s="712">
        <v>8</v>
      </c>
    </row>
    <row r="72" spans="1:16" ht="21.75" customHeight="1" x14ac:dyDescent="0.25">
      <c r="A72" s="861"/>
      <c r="B72" s="657" t="s">
        <v>203</v>
      </c>
      <c r="C72" s="716" t="s">
        <v>251</v>
      </c>
      <c r="D72" s="717"/>
      <c r="E72" s="717"/>
      <c r="F72" s="717"/>
      <c r="G72" s="717"/>
      <c r="H72" s="717"/>
      <c r="I72" s="718"/>
      <c r="J72" s="661" t="s">
        <v>115</v>
      </c>
      <c r="K72" s="661" t="s">
        <v>15</v>
      </c>
      <c r="L72" s="661">
        <v>6</v>
      </c>
      <c r="M72" s="722">
        <v>5</v>
      </c>
      <c r="N72" s="722">
        <v>5</v>
      </c>
      <c r="O72" s="722">
        <v>5</v>
      </c>
      <c r="P72" s="720">
        <v>6</v>
      </c>
    </row>
    <row r="73" spans="1:16" s="650" customFormat="1" ht="31.5" customHeight="1" x14ac:dyDescent="0.25">
      <c r="A73" s="861" t="s">
        <v>59</v>
      </c>
      <c r="B73" s="677" t="s">
        <v>148</v>
      </c>
      <c r="C73" s="771" t="s">
        <v>768</v>
      </c>
      <c r="D73" s="772"/>
      <c r="E73" s="772"/>
      <c r="F73" s="772"/>
      <c r="G73" s="772"/>
      <c r="H73" s="772"/>
      <c r="I73" s="773"/>
      <c r="J73" s="660" t="s">
        <v>149</v>
      </c>
      <c r="K73" s="661" t="s">
        <v>15</v>
      </c>
      <c r="L73" s="661" t="s">
        <v>15</v>
      </c>
      <c r="M73" s="662">
        <v>136.4</v>
      </c>
      <c r="N73" s="662">
        <v>113.65</v>
      </c>
      <c r="O73" s="662">
        <v>104.9</v>
      </c>
      <c r="P73" s="662">
        <v>101.7</v>
      </c>
    </row>
    <row r="74" spans="1:16" s="650" customFormat="1" ht="34.5" customHeight="1" x14ac:dyDescent="0.25">
      <c r="A74" s="861"/>
      <c r="B74" s="677" t="s">
        <v>182</v>
      </c>
      <c r="C74" s="771" t="s">
        <v>772</v>
      </c>
      <c r="D74" s="772"/>
      <c r="E74" s="772"/>
      <c r="F74" s="772"/>
      <c r="G74" s="772"/>
      <c r="H74" s="772"/>
      <c r="I74" s="773"/>
      <c r="J74" s="660" t="s">
        <v>773</v>
      </c>
      <c r="K74" s="661" t="s">
        <v>15</v>
      </c>
      <c r="L74" s="661" t="s">
        <v>15</v>
      </c>
      <c r="M74" s="662">
        <v>5</v>
      </c>
      <c r="N74" s="678">
        <v>4.9000000000000004</v>
      </c>
      <c r="O74" s="678">
        <v>4.8499999999999996</v>
      </c>
      <c r="P74" s="678">
        <v>4.8</v>
      </c>
    </row>
    <row r="75" spans="1:16" ht="39" customHeight="1" x14ac:dyDescent="0.25">
      <c r="A75" s="861" t="s">
        <v>59</v>
      </c>
      <c r="B75" s="677" t="s">
        <v>404</v>
      </c>
      <c r="C75" s="1492" t="s">
        <v>769</v>
      </c>
      <c r="D75" s="1492"/>
      <c r="E75" s="1492"/>
      <c r="F75" s="1492"/>
      <c r="G75" s="1492"/>
      <c r="H75" s="1492"/>
      <c r="I75" s="1492"/>
      <c r="J75" s="661" t="s">
        <v>112</v>
      </c>
      <c r="K75" s="661" t="s">
        <v>15</v>
      </c>
      <c r="L75" s="661" t="s">
        <v>15</v>
      </c>
      <c r="M75" s="661">
        <v>1</v>
      </c>
      <c r="N75" s="661">
        <v>10</v>
      </c>
      <c r="O75" s="661">
        <v>20</v>
      </c>
      <c r="P75" s="661">
        <v>30</v>
      </c>
    </row>
    <row r="76" spans="1:16" ht="19.899999999999999" customHeight="1" x14ac:dyDescent="0.25"/>
    <row r="77" spans="1:16" x14ac:dyDescent="0.25">
      <c r="A77" s="851" t="s">
        <v>60</v>
      </c>
      <c r="B77" s="852"/>
      <c r="C77" s="852"/>
      <c r="D77" s="852"/>
      <c r="E77" s="852"/>
      <c r="F77" s="852"/>
      <c r="G77" s="852"/>
      <c r="H77" s="852"/>
      <c r="I77" s="852"/>
      <c r="J77" s="852"/>
      <c r="K77" s="852"/>
      <c r="L77" s="852"/>
      <c r="M77" s="852"/>
      <c r="N77" s="852"/>
      <c r="O77" s="852"/>
      <c r="P77" s="853"/>
    </row>
    <row r="78" spans="1:16" x14ac:dyDescent="0.25">
      <c r="A78" s="854" t="s">
        <v>7</v>
      </c>
      <c r="B78" s="855"/>
      <c r="C78" s="855"/>
      <c r="D78" s="856"/>
      <c r="E78" s="820" t="s">
        <v>2</v>
      </c>
      <c r="F78" s="822"/>
      <c r="G78" s="841">
        <v>2015</v>
      </c>
      <c r="H78" s="841"/>
      <c r="I78" s="91">
        <v>2016</v>
      </c>
      <c r="J78" s="91">
        <v>2017</v>
      </c>
      <c r="K78" s="860">
        <v>2018</v>
      </c>
      <c r="L78" s="860"/>
      <c r="M78" s="860">
        <v>2019</v>
      </c>
      <c r="N78" s="860"/>
      <c r="O78" s="860">
        <v>2020</v>
      </c>
      <c r="P78" s="860"/>
    </row>
    <row r="79" spans="1:16" ht="31.5" x14ac:dyDescent="0.25">
      <c r="A79" s="857"/>
      <c r="B79" s="858"/>
      <c r="C79" s="858"/>
      <c r="D79" s="859"/>
      <c r="E79" s="91" t="s">
        <v>61</v>
      </c>
      <c r="F79" s="97" t="s">
        <v>62</v>
      </c>
      <c r="G79" s="820" t="s">
        <v>10</v>
      </c>
      <c r="H79" s="822"/>
      <c r="I79" s="91" t="s">
        <v>10</v>
      </c>
      <c r="J79" s="91" t="s">
        <v>11</v>
      </c>
      <c r="K79" s="820" t="s">
        <v>12</v>
      </c>
      <c r="L79" s="822"/>
      <c r="M79" s="820" t="s">
        <v>13</v>
      </c>
      <c r="N79" s="822"/>
      <c r="O79" s="820" t="s">
        <v>13</v>
      </c>
      <c r="P79" s="822"/>
    </row>
    <row r="80" spans="1:16" ht="34.5" customHeight="1" x14ac:dyDescent="0.25">
      <c r="A80" s="823" t="s">
        <v>252</v>
      </c>
      <c r="B80" s="824"/>
      <c r="C80" s="824"/>
      <c r="D80" s="825"/>
      <c r="E80" s="42" t="s">
        <v>253</v>
      </c>
      <c r="F80" s="91"/>
      <c r="G80" s="820" t="s">
        <v>15</v>
      </c>
      <c r="H80" s="822"/>
      <c r="I80" s="91">
        <v>23188.3</v>
      </c>
      <c r="J80" s="95">
        <v>7397.5</v>
      </c>
      <c r="K80" s="837">
        <v>9920.5</v>
      </c>
      <c r="L80" s="838"/>
      <c r="M80" s="837">
        <v>9920.5</v>
      </c>
      <c r="N80" s="838"/>
      <c r="O80" s="835">
        <v>9920.5</v>
      </c>
      <c r="P80" s="836"/>
    </row>
    <row r="81" spans="1:16" ht="32.25" customHeight="1" x14ac:dyDescent="0.25">
      <c r="A81" s="1277" t="s">
        <v>309</v>
      </c>
      <c r="B81" s="1278"/>
      <c r="C81" s="1278"/>
      <c r="D81" s="1279"/>
      <c r="E81" s="91"/>
      <c r="F81" s="91">
        <v>254000</v>
      </c>
      <c r="G81" s="841" t="s">
        <v>15</v>
      </c>
      <c r="H81" s="841"/>
      <c r="I81" s="91">
        <v>23188.3</v>
      </c>
      <c r="J81" s="104">
        <v>7397.5</v>
      </c>
      <c r="K81" s="842">
        <v>9920.5</v>
      </c>
      <c r="L81" s="842"/>
      <c r="M81" s="842">
        <v>9920.5</v>
      </c>
      <c r="N81" s="842"/>
      <c r="O81" s="841">
        <v>9920.5</v>
      </c>
      <c r="P81" s="841"/>
    </row>
    <row r="82" spans="1:16" ht="22.9" customHeight="1" x14ac:dyDescent="0.25">
      <c r="A82" s="883"/>
      <c r="B82" s="883"/>
      <c r="C82" s="883"/>
      <c r="D82" s="883"/>
      <c r="E82" s="91"/>
      <c r="F82" s="91"/>
      <c r="G82" s="841" t="s">
        <v>15</v>
      </c>
      <c r="H82" s="841"/>
      <c r="I82" s="91"/>
      <c r="J82" s="91"/>
      <c r="K82" s="841"/>
      <c r="L82" s="841"/>
      <c r="M82" s="841"/>
      <c r="N82" s="841"/>
      <c r="O82" s="841"/>
      <c r="P82" s="841"/>
    </row>
    <row r="83" spans="1:16" ht="22.9" customHeight="1" x14ac:dyDescent="0.25">
      <c r="A83" s="883"/>
      <c r="B83" s="883"/>
      <c r="C83" s="883"/>
      <c r="D83" s="883"/>
      <c r="E83" s="91"/>
      <c r="F83" s="91"/>
      <c r="G83" s="841" t="s">
        <v>15</v>
      </c>
      <c r="H83" s="841"/>
      <c r="I83" s="91"/>
      <c r="J83" s="91"/>
      <c r="K83" s="841"/>
      <c r="L83" s="841"/>
      <c r="M83" s="841"/>
      <c r="N83" s="841"/>
      <c r="O83" s="841"/>
      <c r="P83" s="841"/>
    </row>
    <row r="84" spans="1:16" ht="20.45" customHeight="1" x14ac:dyDescent="0.25"/>
    <row r="85" spans="1:16" ht="22.15" customHeight="1" x14ac:dyDescent="0.25">
      <c r="A85" s="839" t="s">
        <v>63</v>
      </c>
      <c r="B85" s="839"/>
      <c r="C85" s="839"/>
      <c r="D85" s="839"/>
      <c r="E85" s="839"/>
      <c r="F85" s="839"/>
      <c r="G85" s="839"/>
      <c r="H85" s="839"/>
      <c r="I85" s="839"/>
      <c r="J85" s="839"/>
      <c r="K85" s="839"/>
      <c r="L85" s="839"/>
      <c r="M85" s="839"/>
      <c r="N85" s="839"/>
      <c r="O85" s="839"/>
      <c r="P85" s="839"/>
    </row>
    <row r="86" spans="1:16" ht="19.899999999999999" customHeight="1" x14ac:dyDescent="0.25">
      <c r="A86" s="841" t="s">
        <v>7</v>
      </c>
      <c r="B86" s="841"/>
      <c r="C86" s="841"/>
      <c r="D86" s="841"/>
      <c r="E86" s="841" t="s">
        <v>2</v>
      </c>
      <c r="F86" s="841"/>
      <c r="G86" s="841"/>
      <c r="H86" s="841"/>
      <c r="I86" s="843" t="s">
        <v>64</v>
      </c>
      <c r="J86" s="843" t="s">
        <v>65</v>
      </c>
      <c r="K86" s="843" t="s">
        <v>307</v>
      </c>
      <c r="L86" s="92">
        <v>2017</v>
      </c>
      <c r="M86" s="843" t="s">
        <v>446</v>
      </c>
      <c r="N86" s="91">
        <v>2018</v>
      </c>
      <c r="O86" s="91">
        <v>2019</v>
      </c>
      <c r="P86" s="91">
        <v>2020</v>
      </c>
    </row>
    <row r="87" spans="1:16" ht="63" customHeight="1" x14ac:dyDescent="0.25">
      <c r="A87" s="841"/>
      <c r="B87" s="841"/>
      <c r="C87" s="841"/>
      <c r="D87" s="841"/>
      <c r="E87" s="91" t="s">
        <v>66</v>
      </c>
      <c r="F87" s="91" t="s">
        <v>61</v>
      </c>
      <c r="G87" s="98" t="s">
        <v>12</v>
      </c>
      <c r="H87" s="97" t="s">
        <v>62</v>
      </c>
      <c r="I87" s="843"/>
      <c r="J87" s="843"/>
      <c r="K87" s="843"/>
      <c r="L87" s="19" t="s">
        <v>67</v>
      </c>
      <c r="M87" s="843"/>
      <c r="N87" s="20" t="s">
        <v>12</v>
      </c>
      <c r="O87" s="98" t="s">
        <v>13</v>
      </c>
      <c r="P87" s="98" t="s">
        <v>13</v>
      </c>
    </row>
    <row r="88" spans="1:16" x14ac:dyDescent="0.25">
      <c r="A88" s="820">
        <v>1</v>
      </c>
      <c r="B88" s="821"/>
      <c r="C88" s="821"/>
      <c r="D88" s="822"/>
      <c r="E88" s="91">
        <v>2</v>
      </c>
      <c r="F88" s="91">
        <v>3</v>
      </c>
      <c r="G88" s="91">
        <v>4</v>
      </c>
      <c r="H88" s="91">
        <v>5</v>
      </c>
      <c r="I88" s="91">
        <v>6</v>
      </c>
      <c r="J88" s="91">
        <v>7</v>
      </c>
      <c r="K88" s="91">
        <v>8</v>
      </c>
      <c r="L88" s="91">
        <v>9</v>
      </c>
      <c r="M88" s="91" t="s">
        <v>68</v>
      </c>
      <c r="N88" s="91">
        <v>11</v>
      </c>
      <c r="O88" s="91">
        <v>12</v>
      </c>
      <c r="P88" s="91">
        <v>13</v>
      </c>
    </row>
    <row r="89" spans="1:16" ht="30.6" customHeight="1" x14ac:dyDescent="0.25">
      <c r="A89" s="823"/>
      <c r="B89" s="824"/>
      <c r="C89" s="824"/>
      <c r="D89" s="825"/>
      <c r="E89" s="13"/>
      <c r="F89" s="13"/>
      <c r="G89" s="13"/>
      <c r="H89" s="13"/>
      <c r="I89" s="27"/>
      <c r="J89" s="13"/>
      <c r="K89" s="27"/>
      <c r="L89" s="13"/>
      <c r="M89" s="27"/>
      <c r="N89" s="71"/>
      <c r="O89" s="71"/>
      <c r="P89" s="8"/>
    </row>
    <row r="90" spans="1:16" ht="22.9" customHeight="1" x14ac:dyDescent="0.25">
      <c r="A90" s="826"/>
      <c r="B90" s="827"/>
      <c r="C90" s="827"/>
      <c r="D90" s="828"/>
      <c r="E90" s="8"/>
      <c r="F90" s="8"/>
      <c r="G90" s="8"/>
      <c r="H90" s="8"/>
      <c r="I90" s="8"/>
      <c r="J90" s="8"/>
      <c r="K90" s="8"/>
      <c r="L90" s="8"/>
      <c r="M90" s="8"/>
      <c r="N90" s="8"/>
      <c r="O90" s="8"/>
      <c r="P90" s="8"/>
    </row>
    <row r="91" spans="1:16" ht="22.9" customHeight="1" x14ac:dyDescent="0.25">
      <c r="A91" s="826"/>
      <c r="B91" s="827"/>
      <c r="C91" s="827"/>
      <c r="D91" s="828"/>
      <c r="E91" s="8"/>
      <c r="F91" s="8"/>
      <c r="G91" s="8"/>
      <c r="H91" s="8"/>
      <c r="I91" s="8"/>
      <c r="J91" s="8"/>
      <c r="K91" s="8"/>
      <c r="L91" s="8"/>
      <c r="M91" s="8"/>
      <c r="N91" s="8"/>
      <c r="O91" s="8"/>
      <c r="P91" s="8"/>
    </row>
    <row r="92" spans="1:16" ht="23.45" customHeight="1" x14ac:dyDescent="0.25"/>
    <row r="93" spans="1:16" s="21" customFormat="1" ht="24.6" customHeight="1" x14ac:dyDescent="0.25">
      <c r="A93" s="829" t="s">
        <v>69</v>
      </c>
      <c r="B93" s="830"/>
      <c r="C93" s="830"/>
      <c r="D93" s="830"/>
      <c r="E93" s="830"/>
      <c r="F93" s="830"/>
      <c r="G93" s="830"/>
      <c r="H93" s="830"/>
      <c r="I93" s="830"/>
      <c r="J93" s="830"/>
      <c r="K93" s="830"/>
      <c r="L93" s="830"/>
      <c r="M93" s="830"/>
      <c r="N93" s="830"/>
      <c r="O93" s="830"/>
      <c r="P93" s="831"/>
    </row>
    <row r="94" spans="1:16" s="21" customFormat="1" ht="24.6" customHeight="1" x14ac:dyDescent="0.25">
      <c r="A94" s="813" t="s">
        <v>70</v>
      </c>
      <c r="B94" s="814"/>
      <c r="C94" s="814"/>
      <c r="D94" s="814"/>
      <c r="E94" s="814"/>
      <c r="F94" s="814"/>
      <c r="G94" s="814"/>
      <c r="H94" s="814"/>
      <c r="I94" s="814"/>
      <c r="J94" s="814"/>
      <c r="K94" s="814"/>
      <c r="L94" s="814"/>
      <c r="M94" s="814"/>
      <c r="N94" s="814"/>
      <c r="O94" s="814"/>
      <c r="P94" s="815"/>
    </row>
    <row r="95" spans="1:16" s="21" customFormat="1" ht="24.6" customHeight="1" x14ac:dyDescent="0.25">
      <c r="A95" s="813" t="s">
        <v>71</v>
      </c>
      <c r="B95" s="814"/>
      <c r="C95" s="814"/>
      <c r="D95" s="814"/>
      <c r="E95" s="814"/>
      <c r="F95" s="814"/>
      <c r="G95" s="814"/>
      <c r="H95" s="814"/>
      <c r="I95" s="814"/>
      <c r="J95" s="814"/>
      <c r="K95" s="814"/>
      <c r="L95" s="814"/>
      <c r="M95" s="814"/>
      <c r="N95" s="814"/>
      <c r="O95" s="814"/>
      <c r="P95" s="815"/>
    </row>
    <row r="96" spans="1:16" s="21" customFormat="1" ht="24.6" customHeight="1" x14ac:dyDescent="0.25">
      <c r="A96" s="816" t="s">
        <v>72</v>
      </c>
      <c r="B96" s="817"/>
      <c r="C96" s="817"/>
      <c r="D96" s="817"/>
      <c r="E96" s="817"/>
      <c r="F96" s="817"/>
      <c r="G96" s="817"/>
      <c r="H96" s="817"/>
      <c r="I96" s="817"/>
      <c r="J96" s="817"/>
      <c r="K96" s="817"/>
      <c r="L96" s="817"/>
      <c r="M96" s="817"/>
      <c r="N96" s="817"/>
      <c r="O96" s="817"/>
      <c r="P96" s="818"/>
    </row>
    <row r="98" spans="1:16" ht="37.5" customHeight="1" x14ac:dyDescent="0.25">
      <c r="A98" s="819" t="s">
        <v>73</v>
      </c>
      <c r="B98" s="819"/>
      <c r="C98" s="819"/>
      <c r="D98" s="819"/>
      <c r="E98" s="819"/>
      <c r="F98" s="819"/>
      <c r="G98" s="819"/>
      <c r="H98" s="819"/>
      <c r="I98" s="819"/>
      <c r="J98" s="819"/>
      <c r="K98" s="819"/>
      <c r="L98" s="819"/>
      <c r="M98" s="819"/>
      <c r="N98" s="819"/>
      <c r="O98" s="819"/>
      <c r="P98" s="819"/>
    </row>
    <row r="99" spans="1:16" ht="38.25" hidden="1" customHeight="1" x14ac:dyDescent="0.25">
      <c r="A99" s="102"/>
      <c r="C99" s="102"/>
      <c r="D99" s="102"/>
      <c r="E99" s="102"/>
      <c r="F99" s="102"/>
      <c r="G99" s="102"/>
      <c r="H99" s="102"/>
      <c r="I99" s="102"/>
      <c r="J99" s="102"/>
      <c r="K99" s="102"/>
      <c r="L99" s="102"/>
      <c r="M99" s="102"/>
      <c r="N99" s="102"/>
      <c r="O99" s="102"/>
      <c r="P99" s="102"/>
    </row>
    <row r="100" spans="1:16" ht="48.75" hidden="1" customHeight="1" x14ac:dyDescent="0.25"/>
  </sheetData>
  <mergeCells count="225">
    <mergeCell ref="A15:D15"/>
    <mergeCell ref="G15:H15"/>
    <mergeCell ref="K15:L15"/>
    <mergeCell ref="M15:N15"/>
    <mergeCell ref="O15:P15"/>
    <mergeCell ref="A14:D14"/>
    <mergeCell ref="G14:H14"/>
    <mergeCell ref="K14:L14"/>
    <mergeCell ref="M14:N14"/>
    <mergeCell ref="O14:P14"/>
    <mergeCell ref="N1:P1"/>
    <mergeCell ref="E2:J2"/>
    <mergeCell ref="D3:L3"/>
    <mergeCell ref="A6:C6"/>
    <mergeCell ref="D6:O6"/>
    <mergeCell ref="A7:C7"/>
    <mergeCell ref="D7:O7"/>
    <mergeCell ref="K13:L13"/>
    <mergeCell ref="M13:N13"/>
    <mergeCell ref="O13:P13"/>
    <mergeCell ref="A8:C8"/>
    <mergeCell ref="D8:O8"/>
    <mergeCell ref="A10:P10"/>
    <mergeCell ref="A12:D13"/>
    <mergeCell ref="E12:F12"/>
    <mergeCell ref="G12:H12"/>
    <mergeCell ref="K12:L12"/>
    <mergeCell ref="M12:N12"/>
    <mergeCell ref="O12:P12"/>
    <mergeCell ref="G13:H13"/>
    <mergeCell ref="A16:D16"/>
    <mergeCell ref="G16:H16"/>
    <mergeCell ref="K16:L16"/>
    <mergeCell ref="M16:N16"/>
    <mergeCell ref="O16:P16"/>
    <mergeCell ref="A17:D17"/>
    <mergeCell ref="G17:H17"/>
    <mergeCell ref="K17:L17"/>
    <mergeCell ref="M17:N17"/>
    <mergeCell ref="O17:P17"/>
    <mergeCell ref="A19:B20"/>
    <mergeCell ref="C19:F19"/>
    <mergeCell ref="G19:H19"/>
    <mergeCell ref="K19:L19"/>
    <mergeCell ref="M19:N19"/>
    <mergeCell ref="O19:P19"/>
    <mergeCell ref="G20:H20"/>
    <mergeCell ref="K20:L20"/>
    <mergeCell ref="M20:N20"/>
    <mergeCell ref="O20:P20"/>
    <mergeCell ref="A21:B21"/>
    <mergeCell ref="G21:H21"/>
    <mergeCell ref="K21:L21"/>
    <mergeCell ref="M21:N21"/>
    <mergeCell ref="O21:P21"/>
    <mergeCell ref="A22:B22"/>
    <mergeCell ref="G22:H22"/>
    <mergeCell ref="K22:L22"/>
    <mergeCell ref="M22:N22"/>
    <mergeCell ref="O22:P22"/>
    <mergeCell ref="A23:B23"/>
    <mergeCell ref="G23:H23"/>
    <mergeCell ref="K23:L23"/>
    <mergeCell ref="M23:N23"/>
    <mergeCell ref="O23:P23"/>
    <mergeCell ref="A24:B24"/>
    <mergeCell ref="G24:H24"/>
    <mergeCell ref="K24:L24"/>
    <mergeCell ref="M24:N24"/>
    <mergeCell ref="O24:P24"/>
    <mergeCell ref="A25:B25"/>
    <mergeCell ref="G25:H25"/>
    <mergeCell ref="K25:L25"/>
    <mergeCell ref="M25:N25"/>
    <mergeCell ref="O25:P25"/>
    <mergeCell ref="A26:B26"/>
    <mergeCell ref="G26:H26"/>
    <mergeCell ref="K26:L26"/>
    <mergeCell ref="M26:N26"/>
    <mergeCell ref="O26:P26"/>
    <mergeCell ref="A27:B27"/>
    <mergeCell ref="G27:H27"/>
    <mergeCell ref="K27:L27"/>
    <mergeCell ref="M27:N27"/>
    <mergeCell ref="O27:P27"/>
    <mergeCell ref="A28:B28"/>
    <mergeCell ref="G28:H28"/>
    <mergeCell ref="K28:L28"/>
    <mergeCell ref="M28:N28"/>
    <mergeCell ref="O28:P28"/>
    <mergeCell ref="K32:M32"/>
    <mergeCell ref="N32:P32"/>
    <mergeCell ref="E33:F33"/>
    <mergeCell ref="G33:H33"/>
    <mergeCell ref="A29:B29"/>
    <mergeCell ref="G29:H29"/>
    <mergeCell ref="K29:L29"/>
    <mergeCell ref="M29:N29"/>
    <mergeCell ref="O29:P29"/>
    <mergeCell ref="A31:P31"/>
    <mergeCell ref="A34:C34"/>
    <mergeCell ref="E34:F34"/>
    <mergeCell ref="G34:H34"/>
    <mergeCell ref="A35:C35"/>
    <mergeCell ref="E35:F35"/>
    <mergeCell ref="G35:H35"/>
    <mergeCell ref="A32:C33"/>
    <mergeCell ref="D32:F32"/>
    <mergeCell ref="G32:J32"/>
    <mergeCell ref="A38:C38"/>
    <mergeCell ref="E38:F38"/>
    <mergeCell ref="G38:H38"/>
    <mergeCell ref="A39:C39"/>
    <mergeCell ref="E39:F39"/>
    <mergeCell ref="G39:H39"/>
    <mergeCell ref="A36:C36"/>
    <mergeCell ref="E36:F36"/>
    <mergeCell ref="G36:H36"/>
    <mergeCell ref="A37:C37"/>
    <mergeCell ref="E37:F37"/>
    <mergeCell ref="G37:H37"/>
    <mergeCell ref="A42:C42"/>
    <mergeCell ref="E42:F42"/>
    <mergeCell ref="G42:H42"/>
    <mergeCell ref="A44:P44"/>
    <mergeCell ref="A45:B46"/>
    <mergeCell ref="C45:H45"/>
    <mergeCell ref="I45:J46"/>
    <mergeCell ref="A40:C40"/>
    <mergeCell ref="E40:F40"/>
    <mergeCell ref="G40:H40"/>
    <mergeCell ref="A41:C41"/>
    <mergeCell ref="E41:F41"/>
    <mergeCell ref="G41:H41"/>
    <mergeCell ref="A50:B50"/>
    <mergeCell ref="A51:P51"/>
    <mergeCell ref="A52:B52"/>
    <mergeCell ref="C52:N52"/>
    <mergeCell ref="O52:P52"/>
    <mergeCell ref="A53:B53"/>
    <mergeCell ref="C53:N53"/>
    <mergeCell ref="O53:P53"/>
    <mergeCell ref="A47:B47"/>
    <mergeCell ref="I47:J47"/>
    <mergeCell ref="A48:B48"/>
    <mergeCell ref="I48:J48"/>
    <mergeCell ref="A49:B49"/>
    <mergeCell ref="I49:J49"/>
    <mergeCell ref="A57:P57"/>
    <mergeCell ref="A58:C58"/>
    <mergeCell ref="D58:P58"/>
    <mergeCell ref="A59:C59"/>
    <mergeCell ref="D59:P59"/>
    <mergeCell ref="A60:C60"/>
    <mergeCell ref="D60:P60"/>
    <mergeCell ref="A54:B54"/>
    <mergeCell ref="C54:N54"/>
    <mergeCell ref="O54:P54"/>
    <mergeCell ref="A55:B55"/>
    <mergeCell ref="C55:N55"/>
    <mergeCell ref="O55:P55"/>
    <mergeCell ref="A67:A72"/>
    <mergeCell ref="C70:I70"/>
    <mergeCell ref="A61:P61"/>
    <mergeCell ref="A62:A63"/>
    <mergeCell ref="B62:B63"/>
    <mergeCell ref="C62:I63"/>
    <mergeCell ref="J62:J63"/>
    <mergeCell ref="A64:A66"/>
    <mergeCell ref="C64:I64"/>
    <mergeCell ref="C66:I66"/>
    <mergeCell ref="C65:I65"/>
    <mergeCell ref="C67:I67"/>
    <mergeCell ref="C69:I69"/>
    <mergeCell ref="C75:I75"/>
    <mergeCell ref="A77:P77"/>
    <mergeCell ref="A78:D79"/>
    <mergeCell ref="E78:F78"/>
    <mergeCell ref="G78:H78"/>
    <mergeCell ref="K78:L78"/>
    <mergeCell ref="M78:N78"/>
    <mergeCell ref="O78:P78"/>
    <mergeCell ref="G79:H79"/>
    <mergeCell ref="K79:L79"/>
    <mergeCell ref="A73:A75"/>
    <mergeCell ref="C73:I73"/>
    <mergeCell ref="C74:I74"/>
    <mergeCell ref="A81:D81"/>
    <mergeCell ref="G81:H81"/>
    <mergeCell ref="K81:L81"/>
    <mergeCell ref="M81:N81"/>
    <mergeCell ref="O81:P81"/>
    <mergeCell ref="M79:N79"/>
    <mergeCell ref="O79:P79"/>
    <mergeCell ref="A80:D80"/>
    <mergeCell ref="G80:H80"/>
    <mergeCell ref="K80:L80"/>
    <mergeCell ref="M80:N80"/>
    <mergeCell ref="O80:P80"/>
    <mergeCell ref="A85:P85"/>
    <mergeCell ref="A86:D87"/>
    <mergeCell ref="E86:H86"/>
    <mergeCell ref="I86:I87"/>
    <mergeCell ref="J86:J87"/>
    <mergeCell ref="K86:K87"/>
    <mergeCell ref="M86:M87"/>
    <mergeCell ref="A82:D82"/>
    <mergeCell ref="G82:H82"/>
    <mergeCell ref="K82:L82"/>
    <mergeCell ref="M82:N82"/>
    <mergeCell ref="O82:P82"/>
    <mergeCell ref="A83:D83"/>
    <mergeCell ref="G83:H83"/>
    <mergeCell ref="K83:L83"/>
    <mergeCell ref="M83:N83"/>
    <mergeCell ref="O83:P83"/>
    <mergeCell ref="A95:P95"/>
    <mergeCell ref="A96:P96"/>
    <mergeCell ref="A98:P98"/>
    <mergeCell ref="A88:D88"/>
    <mergeCell ref="A89:D89"/>
    <mergeCell ref="A90:D90"/>
    <mergeCell ref="A91:D91"/>
    <mergeCell ref="A93:P93"/>
    <mergeCell ref="A94:P94"/>
  </mergeCells>
  <pageMargins left="0.25" right="0.25" top="0.75" bottom="0.75" header="0.3" footer="0.3"/>
  <pageSetup paperSize="9" scale="95" fitToHeight="0" orientation="landscape" horizontalDpi="1200" verticalDpi="1200" r:id="rId1"/>
  <rowBreaks count="4" manualBreakCount="4">
    <brk id="33" max="15" man="1"/>
    <brk id="50" max="15" man="1"/>
    <brk id="71" max="15" man="1"/>
    <brk id="84" max="15"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99"/>
  <sheetViews>
    <sheetView showZeros="0" view="pageBreakPreview" topLeftCell="A76" zoomScale="90" zoomScaleNormal="90" zoomScaleSheetLayoutView="90" workbookViewId="0">
      <selection activeCell="J89" sqref="J89"/>
    </sheetView>
  </sheetViews>
  <sheetFormatPr defaultColWidth="8.85546875" defaultRowHeight="15.75" x14ac:dyDescent="0.25"/>
  <cols>
    <col min="1" max="1" width="10.42578125" style="1" customWidth="1"/>
    <col min="2" max="2" width="9.5703125" style="1" customWidth="1"/>
    <col min="3" max="3" width="8.28515625" style="1" customWidth="1"/>
    <col min="4" max="4" width="10.7109375" style="1" customWidth="1"/>
    <col min="5" max="5" width="8.28515625" style="1" customWidth="1"/>
    <col min="6" max="6" width="8" style="1" customWidth="1"/>
    <col min="7" max="7" width="7.140625" style="1" customWidth="1"/>
    <col min="8" max="8" width="7.5703125" style="1" customWidth="1"/>
    <col min="9" max="9" width="11.5703125" style="1" customWidth="1"/>
    <col min="10" max="10" width="10.28515625" style="1" customWidth="1"/>
    <col min="11" max="11" width="11.42578125" style="1" customWidth="1"/>
    <col min="12" max="12" width="7.28515625" style="1" customWidth="1"/>
    <col min="13" max="13" width="13.140625" style="1" customWidth="1"/>
    <col min="14" max="14" width="11" style="1" customWidth="1"/>
    <col min="15" max="15" width="9.42578125" style="1" customWidth="1"/>
    <col min="16" max="16" width="11" style="1" customWidth="1"/>
    <col min="17" max="16384" width="8.85546875" style="1"/>
  </cols>
  <sheetData>
    <row r="1" spans="1:16" x14ac:dyDescent="0.25">
      <c r="N1" s="916" t="s">
        <v>0</v>
      </c>
      <c r="O1" s="916"/>
      <c r="P1" s="916"/>
    </row>
    <row r="2" spans="1:16" ht="18.75" x14ac:dyDescent="0.25">
      <c r="E2" s="917" t="s">
        <v>1</v>
      </c>
      <c r="F2" s="917"/>
      <c r="G2" s="917"/>
      <c r="H2" s="917"/>
      <c r="I2" s="917"/>
      <c r="J2" s="917"/>
    </row>
    <row r="3" spans="1:16" ht="18.75" x14ac:dyDescent="0.25">
      <c r="D3" s="917" t="s">
        <v>430</v>
      </c>
      <c r="E3" s="917"/>
      <c r="F3" s="917"/>
      <c r="G3" s="917"/>
      <c r="H3" s="917"/>
      <c r="I3" s="917"/>
      <c r="J3" s="917"/>
      <c r="K3" s="917"/>
      <c r="L3" s="917"/>
    </row>
    <row r="4" spans="1:16" ht="18.75" x14ac:dyDescent="0.25">
      <c r="D4" s="94"/>
      <c r="E4" s="94"/>
      <c r="F4" s="94"/>
      <c r="G4" s="94"/>
      <c r="H4" s="94"/>
      <c r="I4" s="94"/>
      <c r="J4" s="94"/>
      <c r="K4" s="94"/>
      <c r="L4" s="94"/>
    </row>
    <row r="5" spans="1:16" x14ac:dyDescent="0.25">
      <c r="P5" s="93" t="s">
        <v>2</v>
      </c>
    </row>
    <row r="6" spans="1:16" ht="23.45" customHeight="1" x14ac:dyDescent="0.25">
      <c r="A6" s="883" t="s">
        <v>3</v>
      </c>
      <c r="B6" s="883"/>
      <c r="C6" s="883"/>
      <c r="D6" s="918" t="s">
        <v>234</v>
      </c>
      <c r="E6" s="919"/>
      <c r="F6" s="919"/>
      <c r="G6" s="919"/>
      <c r="H6" s="919"/>
      <c r="I6" s="919"/>
      <c r="J6" s="919"/>
      <c r="K6" s="919"/>
      <c r="L6" s="919"/>
      <c r="M6" s="919"/>
      <c r="N6" s="919"/>
      <c r="O6" s="920"/>
      <c r="P6" s="91">
        <v>1</v>
      </c>
    </row>
    <row r="7" spans="1:16" ht="23.45" customHeight="1" x14ac:dyDescent="0.25">
      <c r="A7" s="883" t="s">
        <v>4</v>
      </c>
      <c r="B7" s="883"/>
      <c r="C7" s="883"/>
      <c r="D7" s="921" t="s">
        <v>432</v>
      </c>
      <c r="E7" s="921"/>
      <c r="F7" s="921"/>
      <c r="G7" s="921"/>
      <c r="H7" s="921"/>
      <c r="I7" s="921"/>
      <c r="J7" s="921"/>
      <c r="K7" s="921"/>
      <c r="L7" s="921"/>
      <c r="M7" s="921"/>
      <c r="N7" s="921"/>
      <c r="O7" s="921"/>
      <c r="P7" s="45" t="s">
        <v>431</v>
      </c>
    </row>
    <row r="8" spans="1:16" ht="23.45" customHeight="1" x14ac:dyDescent="0.25">
      <c r="A8" s="883" t="s">
        <v>5</v>
      </c>
      <c r="B8" s="883"/>
      <c r="C8" s="883"/>
      <c r="D8" s="884"/>
      <c r="E8" s="880"/>
      <c r="F8" s="880"/>
      <c r="G8" s="880"/>
      <c r="H8" s="880"/>
      <c r="I8" s="880"/>
      <c r="J8" s="880"/>
      <c r="K8" s="880"/>
      <c r="L8" s="880"/>
      <c r="M8" s="880"/>
      <c r="N8" s="880"/>
      <c r="O8" s="881"/>
      <c r="P8" s="45"/>
    </row>
    <row r="10" spans="1:16" x14ac:dyDescent="0.25">
      <c r="A10" s="884" t="s">
        <v>6</v>
      </c>
      <c r="B10" s="880"/>
      <c r="C10" s="880"/>
      <c r="D10" s="880"/>
      <c r="E10" s="880"/>
      <c r="F10" s="880"/>
      <c r="G10" s="880"/>
      <c r="H10" s="880"/>
      <c r="I10" s="880"/>
      <c r="J10" s="880"/>
      <c r="K10" s="880"/>
      <c r="L10" s="880"/>
      <c r="M10" s="880"/>
      <c r="N10" s="880"/>
      <c r="O10" s="880"/>
      <c r="P10" s="881"/>
    </row>
    <row r="11" spans="1:16" x14ac:dyDescent="0.25">
      <c r="A11" s="103"/>
      <c r="B11" s="103"/>
      <c r="C11" s="103"/>
      <c r="D11" s="103"/>
      <c r="E11" s="103"/>
      <c r="F11" s="103"/>
      <c r="G11" s="103"/>
      <c r="H11" s="103"/>
      <c r="I11" s="103"/>
      <c r="J11" s="103"/>
      <c r="K11" s="103"/>
      <c r="L11" s="103"/>
      <c r="M11" s="103"/>
      <c r="N11" s="103"/>
      <c r="O11" s="103"/>
      <c r="P11" s="103"/>
    </row>
    <row r="12" spans="1:16" ht="21.6" customHeight="1" x14ac:dyDescent="0.25">
      <c r="A12" s="854" t="s">
        <v>7</v>
      </c>
      <c r="B12" s="855"/>
      <c r="C12" s="855"/>
      <c r="D12" s="856"/>
      <c r="E12" s="820" t="s">
        <v>2</v>
      </c>
      <c r="F12" s="822"/>
      <c r="G12" s="841">
        <v>2015</v>
      </c>
      <c r="H12" s="841"/>
      <c r="I12" s="91">
        <v>2016</v>
      </c>
      <c r="J12" s="91">
        <v>2017</v>
      </c>
      <c r="K12" s="860">
        <v>2018</v>
      </c>
      <c r="L12" s="860"/>
      <c r="M12" s="860">
        <v>2019</v>
      </c>
      <c r="N12" s="860"/>
      <c r="O12" s="860">
        <v>2020</v>
      </c>
      <c r="P12" s="860"/>
    </row>
    <row r="13" spans="1:16" ht="31.5" x14ac:dyDescent="0.25">
      <c r="A13" s="857"/>
      <c r="B13" s="858"/>
      <c r="C13" s="858"/>
      <c r="D13" s="859"/>
      <c r="E13" s="91" t="s">
        <v>8</v>
      </c>
      <c r="F13" s="97" t="s">
        <v>9</v>
      </c>
      <c r="G13" s="820" t="s">
        <v>10</v>
      </c>
      <c r="H13" s="822"/>
      <c r="I13" s="91" t="s">
        <v>10</v>
      </c>
      <c r="J13" s="91" t="s">
        <v>11</v>
      </c>
      <c r="K13" s="820" t="s">
        <v>12</v>
      </c>
      <c r="L13" s="822"/>
      <c r="M13" s="820" t="s">
        <v>13</v>
      </c>
      <c r="N13" s="822"/>
      <c r="O13" s="820" t="s">
        <v>13</v>
      </c>
      <c r="P13" s="822"/>
    </row>
    <row r="14" spans="1:16" ht="23.45" customHeight="1" x14ac:dyDescent="0.25">
      <c r="A14" s="839" t="s">
        <v>14</v>
      </c>
      <c r="B14" s="839"/>
      <c r="C14" s="839"/>
      <c r="D14" s="839"/>
      <c r="E14" s="91">
        <v>4</v>
      </c>
      <c r="F14" s="91"/>
      <c r="G14" s="835" t="s">
        <v>15</v>
      </c>
      <c r="H14" s="836"/>
      <c r="I14" s="207">
        <v>2180.8000000000002</v>
      </c>
      <c r="J14" s="207">
        <v>2000</v>
      </c>
      <c r="K14" s="837">
        <v>2580</v>
      </c>
      <c r="L14" s="838"/>
      <c r="M14" s="837">
        <v>2580</v>
      </c>
      <c r="N14" s="838"/>
      <c r="O14" s="837">
        <v>2580</v>
      </c>
      <c r="P14" s="838"/>
    </row>
    <row r="15" spans="1:16" ht="23.45" customHeight="1" x14ac:dyDescent="0.25">
      <c r="A15" s="883" t="s">
        <v>107</v>
      </c>
      <c r="B15" s="883"/>
      <c r="C15" s="883"/>
      <c r="D15" s="883"/>
      <c r="E15" s="91"/>
      <c r="F15" s="91">
        <v>25</v>
      </c>
      <c r="G15" s="820" t="s">
        <v>15</v>
      </c>
      <c r="H15" s="822"/>
      <c r="I15" s="206">
        <v>2180.8000000000002</v>
      </c>
      <c r="J15" s="206">
        <v>2000</v>
      </c>
      <c r="K15" s="842">
        <v>2580</v>
      </c>
      <c r="L15" s="842"/>
      <c r="M15" s="842">
        <v>2580</v>
      </c>
      <c r="N15" s="842"/>
      <c r="O15" s="842">
        <v>2580</v>
      </c>
      <c r="P15" s="842"/>
    </row>
    <row r="16" spans="1:16" ht="23.45" customHeight="1" x14ac:dyDescent="0.25">
      <c r="A16" s="883"/>
      <c r="B16" s="883"/>
      <c r="C16" s="883"/>
      <c r="D16" s="883"/>
      <c r="E16" s="91"/>
      <c r="F16" s="91"/>
      <c r="G16" s="841" t="s">
        <v>15</v>
      </c>
      <c r="H16" s="841"/>
      <c r="I16" s="91"/>
      <c r="J16" s="91"/>
      <c r="K16" s="841"/>
      <c r="L16" s="841"/>
      <c r="M16" s="841"/>
      <c r="N16" s="841"/>
      <c r="O16" s="841"/>
      <c r="P16" s="841"/>
    </row>
    <row r="17" spans="1:16" ht="23.45" customHeight="1" x14ac:dyDescent="0.25">
      <c r="A17" s="883"/>
      <c r="B17" s="883"/>
      <c r="C17" s="883"/>
      <c r="D17" s="883"/>
      <c r="E17" s="91"/>
      <c r="F17" s="91"/>
      <c r="G17" s="841" t="s">
        <v>15</v>
      </c>
      <c r="H17" s="841"/>
      <c r="I17" s="91"/>
      <c r="J17" s="91"/>
      <c r="K17" s="841"/>
      <c r="L17" s="841"/>
      <c r="M17" s="841"/>
      <c r="N17" s="841"/>
      <c r="O17" s="841"/>
      <c r="P17" s="841"/>
    </row>
    <row r="18" spans="1:16" ht="23.45" customHeight="1" x14ac:dyDescent="0.25">
      <c r="A18" s="883"/>
      <c r="B18" s="883"/>
      <c r="C18" s="883"/>
      <c r="D18" s="883"/>
      <c r="E18" s="91"/>
      <c r="F18" s="91"/>
      <c r="G18" s="841" t="s">
        <v>15</v>
      </c>
      <c r="H18" s="841"/>
      <c r="I18" s="91"/>
      <c r="J18" s="91"/>
      <c r="K18" s="841"/>
      <c r="L18" s="841"/>
      <c r="M18" s="841"/>
      <c r="N18" s="841"/>
      <c r="O18" s="841"/>
      <c r="P18" s="841"/>
    </row>
    <row r="19" spans="1:16" ht="14.45" customHeight="1" x14ac:dyDescent="0.25"/>
    <row r="20" spans="1:16" ht="22.5" customHeight="1" x14ac:dyDescent="0.25">
      <c r="A20" s="854" t="s">
        <v>7</v>
      </c>
      <c r="B20" s="856"/>
      <c r="C20" s="860" t="s">
        <v>2</v>
      </c>
      <c r="D20" s="860"/>
      <c r="E20" s="860"/>
      <c r="F20" s="860"/>
      <c r="G20" s="841">
        <v>2015</v>
      </c>
      <c r="H20" s="841"/>
      <c r="I20" s="91">
        <v>2016</v>
      </c>
      <c r="J20" s="91">
        <v>2017</v>
      </c>
      <c r="K20" s="860">
        <v>2018</v>
      </c>
      <c r="L20" s="860"/>
      <c r="M20" s="860">
        <v>2019</v>
      </c>
      <c r="N20" s="860"/>
      <c r="O20" s="860">
        <v>2020</v>
      </c>
      <c r="P20" s="860"/>
    </row>
    <row r="21" spans="1:16" ht="35.450000000000003" customHeight="1" x14ac:dyDescent="0.25">
      <c r="A21" s="857"/>
      <c r="B21" s="859"/>
      <c r="C21" s="91" t="s">
        <v>16</v>
      </c>
      <c r="D21" s="91" t="s">
        <v>17</v>
      </c>
      <c r="E21" s="91" t="s">
        <v>8</v>
      </c>
      <c r="F21" s="97" t="s">
        <v>9</v>
      </c>
      <c r="G21" s="820" t="s">
        <v>10</v>
      </c>
      <c r="H21" s="822"/>
      <c r="I21" s="91" t="s">
        <v>10</v>
      </c>
      <c r="J21" s="91" t="s">
        <v>11</v>
      </c>
      <c r="K21" s="820" t="s">
        <v>12</v>
      </c>
      <c r="L21" s="822"/>
      <c r="M21" s="820" t="s">
        <v>13</v>
      </c>
      <c r="N21" s="822"/>
      <c r="O21" s="820" t="s">
        <v>13</v>
      </c>
      <c r="P21" s="822"/>
    </row>
    <row r="22" spans="1:16" ht="66.75" customHeight="1" x14ac:dyDescent="0.25">
      <c r="A22" s="823" t="s">
        <v>18</v>
      </c>
      <c r="B22" s="825"/>
      <c r="C22" s="8"/>
      <c r="D22" s="8"/>
      <c r="E22" s="8"/>
      <c r="F22" s="8"/>
      <c r="G22" s="844" t="s">
        <v>15</v>
      </c>
      <c r="H22" s="844"/>
      <c r="I22" s="210">
        <v>2180.8000000000002</v>
      </c>
      <c r="J22" s="70">
        <v>2000</v>
      </c>
      <c r="K22" s="1510">
        <v>2580</v>
      </c>
      <c r="L22" s="1510"/>
      <c r="M22" s="1510">
        <v>2580</v>
      </c>
      <c r="N22" s="1510"/>
      <c r="O22" s="1510">
        <v>2580</v>
      </c>
      <c r="P22" s="1510"/>
    </row>
    <row r="23" spans="1:16" ht="44.45" customHeight="1" x14ac:dyDescent="0.25">
      <c r="A23" s="910" t="s">
        <v>19</v>
      </c>
      <c r="B23" s="911"/>
      <c r="C23" s="9">
        <v>2</v>
      </c>
      <c r="D23" s="8"/>
      <c r="E23" s="8"/>
      <c r="F23" s="8"/>
      <c r="G23" s="841" t="s">
        <v>15</v>
      </c>
      <c r="H23" s="841"/>
      <c r="I23" s="208"/>
      <c r="J23" s="73"/>
      <c r="K23" s="1402"/>
      <c r="L23" s="1402"/>
      <c r="M23" s="1402"/>
      <c r="N23" s="1402"/>
      <c r="O23" s="1402"/>
      <c r="P23" s="1402"/>
    </row>
    <row r="24" spans="1:16" ht="18.600000000000001" customHeight="1" x14ac:dyDescent="0.25">
      <c r="A24" s="860"/>
      <c r="B24" s="860"/>
      <c r="C24" s="8"/>
      <c r="D24" s="8"/>
      <c r="E24" s="8"/>
      <c r="F24" s="8"/>
      <c r="G24" s="841" t="s">
        <v>15</v>
      </c>
      <c r="H24" s="841"/>
      <c r="I24" s="208"/>
      <c r="J24" s="73"/>
      <c r="K24" s="1402"/>
      <c r="L24" s="1402"/>
      <c r="M24" s="1402"/>
      <c r="N24" s="1402"/>
      <c r="O24" s="1402"/>
      <c r="P24" s="1402"/>
    </row>
    <row r="25" spans="1:16" ht="18.600000000000001" customHeight="1" x14ac:dyDescent="0.25">
      <c r="A25" s="860"/>
      <c r="B25" s="860"/>
      <c r="C25" s="8"/>
      <c r="D25" s="8"/>
      <c r="E25" s="8"/>
      <c r="F25" s="8"/>
      <c r="G25" s="841" t="s">
        <v>15</v>
      </c>
      <c r="H25" s="841"/>
      <c r="I25" s="208"/>
      <c r="J25" s="73"/>
      <c r="K25" s="1402"/>
      <c r="L25" s="1402"/>
      <c r="M25" s="1402"/>
      <c r="N25" s="1402"/>
      <c r="O25" s="1402"/>
      <c r="P25" s="1402"/>
    </row>
    <row r="26" spans="1:16" ht="42.6" customHeight="1" x14ac:dyDescent="0.25">
      <c r="A26" s="910" t="s">
        <v>20</v>
      </c>
      <c r="B26" s="911"/>
      <c r="C26" s="9">
        <v>2</v>
      </c>
      <c r="D26" s="8"/>
      <c r="E26" s="8"/>
      <c r="F26" s="8"/>
      <c r="G26" s="841" t="s">
        <v>15</v>
      </c>
      <c r="H26" s="841"/>
      <c r="I26" s="208"/>
      <c r="J26" s="73"/>
      <c r="K26" s="1402" t="s">
        <v>74</v>
      </c>
      <c r="L26" s="1402"/>
      <c r="M26" s="1402"/>
      <c r="N26" s="1402"/>
      <c r="O26" s="1402"/>
      <c r="P26" s="1402"/>
    </row>
    <row r="27" spans="1:16" ht="19.149999999999999" customHeight="1" x14ac:dyDescent="0.25">
      <c r="A27" s="860"/>
      <c r="B27" s="860"/>
      <c r="C27" s="8"/>
      <c r="D27" s="8"/>
      <c r="E27" s="8"/>
      <c r="F27" s="8"/>
      <c r="G27" s="841" t="s">
        <v>15</v>
      </c>
      <c r="H27" s="841"/>
      <c r="I27" s="208"/>
      <c r="J27" s="73"/>
      <c r="K27" s="1402"/>
      <c r="L27" s="1402"/>
      <c r="M27" s="1402"/>
      <c r="N27" s="1402"/>
      <c r="O27" s="1402"/>
      <c r="P27" s="1402"/>
    </row>
    <row r="28" spans="1:16" ht="19.149999999999999" customHeight="1" x14ac:dyDescent="0.25">
      <c r="A28" s="826"/>
      <c r="B28" s="828"/>
      <c r="C28" s="8"/>
      <c r="D28" s="8"/>
      <c r="E28" s="8"/>
      <c r="F28" s="8"/>
      <c r="G28" s="820" t="s">
        <v>15</v>
      </c>
      <c r="H28" s="822"/>
      <c r="I28" s="208"/>
      <c r="J28" s="73"/>
      <c r="K28" s="1290"/>
      <c r="L28" s="1291"/>
      <c r="M28" s="1290"/>
      <c r="N28" s="1291"/>
      <c r="O28" s="1290"/>
      <c r="P28" s="1291"/>
    </row>
    <row r="29" spans="1:16" ht="69" customHeight="1" x14ac:dyDescent="0.25">
      <c r="A29" s="910" t="s">
        <v>21</v>
      </c>
      <c r="B29" s="911"/>
      <c r="C29" s="209">
        <v>1</v>
      </c>
      <c r="D29" s="8"/>
      <c r="E29" s="209" t="s">
        <v>110</v>
      </c>
      <c r="F29" s="8">
        <v>10</v>
      </c>
      <c r="G29" s="820" t="s">
        <v>15</v>
      </c>
      <c r="H29" s="822"/>
      <c r="I29" s="208">
        <v>2180.8000000000002</v>
      </c>
      <c r="J29" s="73">
        <v>2000</v>
      </c>
      <c r="K29" s="1290">
        <v>2580</v>
      </c>
      <c r="L29" s="1291"/>
      <c r="M29" s="1290">
        <v>2580</v>
      </c>
      <c r="N29" s="1291"/>
      <c r="O29" s="1290">
        <v>2580</v>
      </c>
      <c r="P29" s="1291"/>
    </row>
    <row r="30" spans="1:16" ht="20.45" customHeight="1" x14ac:dyDescent="0.25">
      <c r="A30" s="826"/>
      <c r="B30" s="828"/>
      <c r="C30" s="8"/>
      <c r="D30" s="8"/>
      <c r="E30" s="8"/>
      <c r="F30" s="8"/>
      <c r="G30" s="820" t="s">
        <v>15</v>
      </c>
      <c r="H30" s="822"/>
      <c r="I30" s="91" t="s">
        <v>15</v>
      </c>
      <c r="J30" s="8"/>
      <c r="K30" s="826"/>
      <c r="L30" s="828"/>
      <c r="M30" s="826"/>
      <c r="N30" s="828"/>
      <c r="O30" s="826"/>
      <c r="P30" s="828"/>
    </row>
    <row r="31" spans="1:16" ht="14.45" customHeight="1" x14ac:dyDescent="0.25"/>
    <row r="32" spans="1:16" ht="21" customHeight="1" x14ac:dyDescent="0.25">
      <c r="A32" s="906" t="s">
        <v>22</v>
      </c>
      <c r="B32" s="907"/>
      <c r="C32" s="907"/>
      <c r="D32" s="907"/>
      <c r="E32" s="907"/>
      <c r="F32" s="907"/>
      <c r="G32" s="907"/>
      <c r="H32" s="907"/>
      <c r="I32" s="907"/>
      <c r="J32" s="907"/>
      <c r="K32" s="907"/>
      <c r="L32" s="907"/>
      <c r="M32" s="907"/>
      <c r="N32" s="907"/>
      <c r="O32" s="907"/>
      <c r="P32" s="908"/>
    </row>
    <row r="33" spans="1:16" ht="25.15" customHeight="1" x14ac:dyDescent="0.25">
      <c r="A33" s="841" t="s">
        <v>7</v>
      </c>
      <c r="B33" s="841"/>
      <c r="C33" s="841"/>
      <c r="D33" s="841" t="s">
        <v>2</v>
      </c>
      <c r="E33" s="841"/>
      <c r="F33" s="841"/>
      <c r="G33" s="841" t="s">
        <v>433</v>
      </c>
      <c r="H33" s="841"/>
      <c r="I33" s="841"/>
      <c r="J33" s="841"/>
      <c r="K33" s="841" t="s">
        <v>306</v>
      </c>
      <c r="L33" s="841"/>
      <c r="M33" s="841"/>
      <c r="N33" s="841" t="s">
        <v>434</v>
      </c>
      <c r="O33" s="841"/>
      <c r="P33" s="841"/>
    </row>
    <row r="34" spans="1:16" ht="64.150000000000006" customHeight="1" x14ac:dyDescent="0.25">
      <c r="A34" s="841"/>
      <c r="B34" s="841"/>
      <c r="C34" s="841"/>
      <c r="D34" s="91" t="s">
        <v>8</v>
      </c>
      <c r="E34" s="871" t="s">
        <v>23</v>
      </c>
      <c r="F34" s="871"/>
      <c r="G34" s="909" t="s">
        <v>24</v>
      </c>
      <c r="H34" s="909"/>
      <c r="I34" s="98" t="s">
        <v>25</v>
      </c>
      <c r="J34" s="98" t="s">
        <v>26</v>
      </c>
      <c r="K34" s="98" t="s">
        <v>24</v>
      </c>
      <c r="L34" s="98" t="s">
        <v>25</v>
      </c>
      <c r="M34" s="98" t="s">
        <v>26</v>
      </c>
      <c r="N34" s="98" t="s">
        <v>24</v>
      </c>
      <c r="O34" s="98" t="s">
        <v>25</v>
      </c>
      <c r="P34" s="98" t="s">
        <v>26</v>
      </c>
    </row>
    <row r="35" spans="1:16" ht="20.45" customHeight="1" x14ac:dyDescent="0.25">
      <c r="A35" s="883" t="s">
        <v>27</v>
      </c>
      <c r="B35" s="883"/>
      <c r="C35" s="883"/>
      <c r="D35" s="8"/>
      <c r="E35" s="841"/>
      <c r="F35" s="841"/>
      <c r="G35" s="1508">
        <v>2580</v>
      </c>
      <c r="H35" s="1509"/>
      <c r="I35" s="146"/>
      <c r="J35" s="146"/>
      <c r="K35" s="146">
        <v>2580</v>
      </c>
      <c r="L35" s="146"/>
      <c r="M35" s="146"/>
      <c r="N35" s="146">
        <v>2580</v>
      </c>
      <c r="O35" s="146"/>
      <c r="P35" s="146"/>
    </row>
    <row r="36" spans="1:16" s="12" customFormat="1" ht="20.45" customHeight="1" x14ac:dyDescent="0.25">
      <c r="A36" s="898" t="s">
        <v>127</v>
      </c>
      <c r="B36" s="898"/>
      <c r="C36" s="898"/>
      <c r="D36" s="96" t="s">
        <v>28</v>
      </c>
      <c r="E36" s="899"/>
      <c r="F36" s="899"/>
      <c r="G36" s="899">
        <v>2580</v>
      </c>
      <c r="H36" s="899"/>
      <c r="I36" s="96"/>
      <c r="J36" s="96"/>
      <c r="K36" s="96">
        <v>2580</v>
      </c>
      <c r="L36" s="96"/>
      <c r="M36" s="96"/>
      <c r="N36" s="96">
        <v>2580</v>
      </c>
      <c r="O36" s="96"/>
      <c r="P36" s="96"/>
    </row>
    <row r="37" spans="1:16" s="12" customFormat="1" ht="20.45" customHeight="1" x14ac:dyDescent="0.25">
      <c r="A37" s="900" t="s">
        <v>29</v>
      </c>
      <c r="B37" s="901"/>
      <c r="C37" s="902"/>
      <c r="D37" s="96" t="s">
        <v>30</v>
      </c>
      <c r="E37" s="903"/>
      <c r="F37" s="904"/>
      <c r="G37" s="903"/>
      <c r="H37" s="904"/>
      <c r="I37" s="96"/>
      <c r="J37" s="96"/>
      <c r="K37" s="96"/>
      <c r="L37" s="96"/>
      <c r="M37" s="96"/>
      <c r="N37" s="96"/>
      <c r="O37" s="96"/>
      <c r="P37" s="96"/>
    </row>
    <row r="38" spans="1:16" s="12" customFormat="1" ht="20.45" customHeight="1" x14ac:dyDescent="0.25">
      <c r="A38" s="903"/>
      <c r="B38" s="905"/>
      <c r="C38" s="904"/>
      <c r="D38" s="96"/>
      <c r="E38" s="903"/>
      <c r="F38" s="904"/>
      <c r="G38" s="903"/>
      <c r="H38" s="904"/>
      <c r="I38" s="96"/>
      <c r="J38" s="96"/>
      <c r="K38" s="96"/>
      <c r="L38" s="96"/>
      <c r="M38" s="96"/>
      <c r="N38" s="96"/>
      <c r="O38" s="96"/>
      <c r="P38" s="96"/>
    </row>
    <row r="39" spans="1:16" s="12" customFormat="1" ht="20.45" customHeight="1" x14ac:dyDescent="0.25">
      <c r="A39" s="900"/>
      <c r="B39" s="901"/>
      <c r="C39" s="902"/>
      <c r="D39" s="96"/>
      <c r="E39" s="903"/>
      <c r="F39" s="904"/>
      <c r="G39" s="903"/>
      <c r="H39" s="904"/>
      <c r="I39" s="96"/>
      <c r="J39" s="96"/>
      <c r="K39" s="96"/>
      <c r="L39" s="96"/>
      <c r="M39" s="96"/>
      <c r="N39" s="96"/>
      <c r="O39" s="96"/>
      <c r="P39" s="96"/>
    </row>
    <row r="40" spans="1:16" ht="20.45" customHeight="1" x14ac:dyDescent="0.25">
      <c r="A40" s="883"/>
      <c r="B40" s="883"/>
      <c r="C40" s="883"/>
      <c r="D40" s="8"/>
      <c r="E40" s="841"/>
      <c r="F40" s="841"/>
      <c r="G40" s="841"/>
      <c r="H40" s="841"/>
      <c r="I40" s="91"/>
      <c r="J40" s="91"/>
      <c r="K40" s="91"/>
      <c r="L40" s="91"/>
      <c r="M40" s="91"/>
      <c r="N40" s="91"/>
      <c r="O40" s="91"/>
      <c r="P40" s="91"/>
    </row>
    <row r="41" spans="1:16" ht="20.45" customHeight="1" x14ac:dyDescent="0.25">
      <c r="A41" s="883" t="s">
        <v>27</v>
      </c>
      <c r="B41" s="883"/>
      <c r="C41" s="883"/>
      <c r="D41" s="8"/>
      <c r="E41" s="841"/>
      <c r="F41" s="841"/>
      <c r="G41" s="1508">
        <v>2580</v>
      </c>
      <c r="H41" s="1509"/>
      <c r="I41" s="146"/>
      <c r="J41" s="146"/>
      <c r="K41" s="146">
        <v>2580</v>
      </c>
      <c r="L41" s="146"/>
      <c r="M41" s="146"/>
      <c r="N41" s="146">
        <v>2580</v>
      </c>
      <c r="O41" s="146"/>
      <c r="P41" s="146"/>
    </row>
    <row r="42" spans="1:16" s="12" customFormat="1" ht="20.45" customHeight="1" x14ac:dyDescent="0.25">
      <c r="A42" s="898" t="s">
        <v>31</v>
      </c>
      <c r="B42" s="898"/>
      <c r="C42" s="898"/>
      <c r="D42" s="96"/>
      <c r="E42" s="899"/>
      <c r="F42" s="899"/>
      <c r="G42" s="899"/>
      <c r="H42" s="899"/>
      <c r="I42" s="96"/>
      <c r="J42" s="96"/>
      <c r="K42" s="96"/>
      <c r="L42" s="96"/>
      <c r="M42" s="96"/>
      <c r="N42" s="96"/>
      <c r="O42" s="96"/>
      <c r="P42" s="96"/>
    </row>
    <row r="43" spans="1:16" s="12" customFormat="1" ht="20.45" customHeight="1" x14ac:dyDescent="0.25">
      <c r="A43" s="898" t="s">
        <v>32</v>
      </c>
      <c r="B43" s="898"/>
      <c r="C43" s="898"/>
      <c r="D43" s="96">
        <v>4</v>
      </c>
      <c r="E43" s="899">
        <v>1</v>
      </c>
      <c r="F43" s="899"/>
      <c r="G43" s="899">
        <v>2580</v>
      </c>
      <c r="H43" s="899"/>
      <c r="I43" s="128"/>
      <c r="J43" s="128"/>
      <c r="K43" s="128">
        <v>2580</v>
      </c>
      <c r="L43" s="128"/>
      <c r="M43" s="128"/>
      <c r="N43" s="128">
        <v>2580</v>
      </c>
      <c r="O43" s="128"/>
      <c r="P43" s="128"/>
    </row>
    <row r="44" spans="1:16" ht="20.45" customHeight="1" x14ac:dyDescent="0.25">
      <c r="A44" s="883"/>
      <c r="B44" s="883"/>
      <c r="C44" s="883"/>
      <c r="D44" s="8"/>
      <c r="E44" s="841"/>
      <c r="F44" s="841"/>
      <c r="G44" s="841"/>
      <c r="H44" s="841"/>
      <c r="I44" s="91"/>
      <c r="J44" s="91"/>
      <c r="K44" s="91"/>
      <c r="L44" s="91"/>
      <c r="M44" s="91"/>
      <c r="N44" s="91"/>
      <c r="O44" s="91"/>
      <c r="P44" s="91"/>
    </row>
    <row r="45" spans="1:16" ht="19.149999999999999" customHeight="1" x14ac:dyDescent="0.25"/>
    <row r="46" spans="1:16" x14ac:dyDescent="0.25">
      <c r="A46" s="839" t="s">
        <v>33</v>
      </c>
      <c r="B46" s="839"/>
      <c r="C46" s="839"/>
      <c r="D46" s="839"/>
      <c r="E46" s="839"/>
      <c r="F46" s="839"/>
      <c r="G46" s="839"/>
      <c r="H46" s="839"/>
      <c r="I46" s="839"/>
      <c r="J46" s="839"/>
      <c r="K46" s="839"/>
      <c r="L46" s="839"/>
      <c r="M46" s="839"/>
      <c r="N46" s="839"/>
      <c r="O46" s="839"/>
      <c r="P46" s="839"/>
    </row>
    <row r="47" spans="1:16" x14ac:dyDescent="0.25">
      <c r="A47" s="841" t="s">
        <v>7</v>
      </c>
      <c r="B47" s="841"/>
      <c r="C47" s="841" t="s">
        <v>2</v>
      </c>
      <c r="D47" s="841"/>
      <c r="E47" s="841"/>
      <c r="F47" s="841"/>
      <c r="G47" s="841"/>
      <c r="H47" s="841"/>
      <c r="I47" s="854" t="s">
        <v>34</v>
      </c>
      <c r="J47" s="856"/>
      <c r="K47" s="91">
        <v>2015</v>
      </c>
      <c r="L47" s="91">
        <v>2016</v>
      </c>
      <c r="M47" s="91">
        <v>2017</v>
      </c>
      <c r="N47" s="91">
        <v>2018</v>
      </c>
      <c r="O47" s="91">
        <v>2019</v>
      </c>
      <c r="P47" s="91">
        <v>2020</v>
      </c>
    </row>
    <row r="48" spans="1:16" ht="51.6" customHeight="1" x14ac:dyDescent="0.25">
      <c r="A48" s="841"/>
      <c r="B48" s="841"/>
      <c r="C48" s="97" t="s">
        <v>35</v>
      </c>
      <c r="D48" s="97" t="s">
        <v>36</v>
      </c>
      <c r="E48" s="97" t="s">
        <v>37</v>
      </c>
      <c r="F48" s="97" t="s">
        <v>38</v>
      </c>
      <c r="G48" s="97" t="s">
        <v>39</v>
      </c>
      <c r="H48" s="97" t="s">
        <v>40</v>
      </c>
      <c r="I48" s="857"/>
      <c r="J48" s="859"/>
      <c r="K48" s="98" t="s">
        <v>10</v>
      </c>
      <c r="L48" s="98" t="s">
        <v>10</v>
      </c>
      <c r="M48" s="98" t="s">
        <v>11</v>
      </c>
      <c r="N48" s="98" t="s">
        <v>12</v>
      </c>
      <c r="O48" s="98" t="s">
        <v>13</v>
      </c>
      <c r="P48" s="98" t="s">
        <v>13</v>
      </c>
    </row>
    <row r="49" spans="1:16" x14ac:dyDescent="0.25">
      <c r="A49" s="851" t="s">
        <v>27</v>
      </c>
      <c r="B49" s="853"/>
      <c r="C49" s="13"/>
      <c r="D49" s="13"/>
      <c r="E49" s="13"/>
      <c r="F49" s="13"/>
      <c r="G49" s="13"/>
      <c r="H49" s="13"/>
      <c r="I49" s="888"/>
      <c r="J49" s="889"/>
      <c r="K49" s="95" t="s">
        <v>15</v>
      </c>
      <c r="L49" s="95"/>
      <c r="M49" s="13"/>
      <c r="N49" s="13"/>
      <c r="O49" s="13"/>
      <c r="P49" s="13"/>
    </row>
    <row r="50" spans="1:16" ht="27.6" customHeight="1" x14ac:dyDescent="0.25">
      <c r="A50" s="910"/>
      <c r="B50" s="911"/>
      <c r="C50" s="8"/>
      <c r="D50" s="8"/>
      <c r="E50" s="8"/>
      <c r="F50" s="8"/>
      <c r="G50" s="8"/>
      <c r="H50" s="23"/>
      <c r="I50" s="826"/>
      <c r="J50" s="828"/>
      <c r="K50" s="91" t="s">
        <v>15</v>
      </c>
      <c r="L50" s="91"/>
      <c r="M50" s="17"/>
      <c r="N50" s="88"/>
      <c r="O50" s="88"/>
      <c r="P50" s="8"/>
    </row>
    <row r="51" spans="1:16" ht="23.45" customHeight="1" x14ac:dyDescent="0.25">
      <c r="A51" s="826"/>
      <c r="B51" s="828"/>
      <c r="C51" s="8"/>
      <c r="D51" s="8"/>
      <c r="E51" s="8"/>
      <c r="F51" s="8"/>
      <c r="G51" s="8"/>
      <c r="H51" s="8"/>
      <c r="I51" s="826"/>
      <c r="J51" s="828"/>
      <c r="K51" s="91" t="s">
        <v>15</v>
      </c>
      <c r="L51" s="91"/>
      <c r="M51" s="8"/>
      <c r="N51" s="8"/>
      <c r="O51" s="8"/>
      <c r="P51" s="8"/>
    </row>
    <row r="52" spans="1:16" x14ac:dyDescent="0.25">
      <c r="A52" s="826"/>
      <c r="B52" s="827"/>
    </row>
    <row r="53" spans="1:16" ht="26.25" customHeight="1" x14ac:dyDescent="0.25">
      <c r="A53" s="886" t="s">
        <v>41</v>
      </c>
      <c r="B53" s="886"/>
      <c r="C53" s="886"/>
      <c r="D53" s="886"/>
      <c r="E53" s="886"/>
      <c r="F53" s="886"/>
      <c r="G53" s="886"/>
      <c r="H53" s="886"/>
      <c r="I53" s="886"/>
      <c r="J53" s="886"/>
      <c r="K53" s="886"/>
      <c r="L53" s="886"/>
      <c r="M53" s="886"/>
      <c r="N53" s="886"/>
      <c r="O53" s="886"/>
      <c r="P53" s="887"/>
    </row>
    <row r="54" spans="1:16" ht="21.6" customHeight="1" x14ac:dyDescent="0.25">
      <c r="A54" s="884"/>
      <c r="B54" s="881"/>
      <c r="C54" s="884"/>
      <c r="D54" s="880"/>
      <c r="E54" s="880"/>
      <c r="F54" s="880"/>
      <c r="G54" s="880"/>
      <c r="H54" s="880"/>
      <c r="I54" s="880"/>
      <c r="J54" s="880"/>
      <c r="K54" s="880"/>
      <c r="L54" s="880"/>
      <c r="M54" s="880"/>
      <c r="N54" s="881"/>
      <c r="O54" s="860" t="s">
        <v>2</v>
      </c>
      <c r="P54" s="860"/>
    </row>
    <row r="55" spans="1:16" ht="20.25" customHeight="1" x14ac:dyDescent="0.25">
      <c r="A55" s="883" t="s">
        <v>42</v>
      </c>
      <c r="B55" s="883"/>
      <c r="C55" s="884" t="s">
        <v>232</v>
      </c>
      <c r="D55" s="880"/>
      <c r="E55" s="880"/>
      <c r="F55" s="880"/>
      <c r="G55" s="880"/>
      <c r="H55" s="880"/>
      <c r="I55" s="880"/>
      <c r="J55" s="880"/>
      <c r="K55" s="880"/>
      <c r="L55" s="880"/>
      <c r="M55" s="880"/>
      <c r="N55" s="881"/>
      <c r="O55" s="885" t="s">
        <v>305</v>
      </c>
      <c r="P55" s="885"/>
    </row>
    <row r="56" spans="1:16" ht="21.6" customHeight="1" x14ac:dyDescent="0.25">
      <c r="A56" s="883" t="s">
        <v>43</v>
      </c>
      <c r="B56" s="883"/>
      <c r="C56" s="884" t="s">
        <v>241</v>
      </c>
      <c r="D56" s="880"/>
      <c r="E56" s="880"/>
      <c r="F56" s="880"/>
      <c r="G56" s="880"/>
      <c r="H56" s="880"/>
      <c r="I56" s="880"/>
      <c r="J56" s="880"/>
      <c r="K56" s="880"/>
      <c r="L56" s="880"/>
      <c r="M56" s="880"/>
      <c r="N56" s="881"/>
      <c r="O56" s="860">
        <v>68</v>
      </c>
      <c r="P56" s="860"/>
    </row>
    <row r="57" spans="1:16" ht="21.6" customHeight="1" x14ac:dyDescent="0.25">
      <c r="A57" s="883" t="s">
        <v>45</v>
      </c>
      <c r="B57" s="883"/>
      <c r="C57" s="884" t="s">
        <v>295</v>
      </c>
      <c r="D57" s="880"/>
      <c r="E57" s="880"/>
      <c r="F57" s="880"/>
      <c r="G57" s="880"/>
      <c r="H57" s="880"/>
      <c r="I57" s="880"/>
      <c r="J57" s="880"/>
      <c r="K57" s="880"/>
      <c r="L57" s="880"/>
      <c r="M57" s="880"/>
      <c r="N57" s="881"/>
      <c r="O57" s="885" t="s">
        <v>190</v>
      </c>
      <c r="P57" s="885"/>
    </row>
    <row r="59" spans="1:16" ht="37.5" customHeight="1" x14ac:dyDescent="0.25">
      <c r="A59" s="840" t="s">
        <v>46</v>
      </c>
      <c r="B59" s="840"/>
      <c r="C59" s="840"/>
      <c r="D59" s="840"/>
      <c r="E59" s="840"/>
      <c r="F59" s="840"/>
      <c r="G59" s="840"/>
      <c r="H59" s="840"/>
      <c r="I59" s="840"/>
      <c r="J59" s="840"/>
      <c r="K59" s="840"/>
      <c r="L59" s="840"/>
      <c r="M59" s="840"/>
      <c r="N59" s="840"/>
      <c r="O59" s="840"/>
      <c r="P59" s="840"/>
    </row>
    <row r="60" spans="1:16" ht="21.75" customHeight="1" x14ac:dyDescent="0.25">
      <c r="A60" s="873" t="s">
        <v>47</v>
      </c>
      <c r="B60" s="874"/>
      <c r="C60" s="875"/>
      <c r="D60" s="1047" t="s">
        <v>304</v>
      </c>
      <c r="E60" s="788"/>
      <c r="F60" s="788"/>
      <c r="G60" s="788"/>
      <c r="H60" s="788"/>
      <c r="I60" s="788"/>
      <c r="J60" s="788"/>
      <c r="K60" s="788"/>
      <c r="L60" s="788"/>
      <c r="M60" s="788"/>
      <c r="N60" s="788"/>
      <c r="O60" s="788"/>
      <c r="P60" s="789"/>
    </row>
    <row r="61" spans="1:16" ht="48" customHeight="1" x14ac:dyDescent="0.25">
      <c r="A61" s="876" t="s">
        <v>48</v>
      </c>
      <c r="B61" s="877"/>
      <c r="C61" s="878"/>
      <c r="D61" s="1491" t="s">
        <v>774</v>
      </c>
      <c r="E61" s="879"/>
      <c r="F61" s="879"/>
      <c r="G61" s="879"/>
      <c r="H61" s="879"/>
      <c r="I61" s="879"/>
      <c r="J61" s="879"/>
      <c r="K61" s="879"/>
      <c r="L61" s="879"/>
      <c r="M61" s="879"/>
      <c r="N61" s="879"/>
      <c r="O61" s="879"/>
      <c r="P61" s="882"/>
    </row>
    <row r="62" spans="1:16" ht="48" customHeight="1" x14ac:dyDescent="0.25">
      <c r="A62" s="880" t="s">
        <v>49</v>
      </c>
      <c r="B62" s="880"/>
      <c r="C62" s="881"/>
      <c r="D62" s="1183" t="s">
        <v>775</v>
      </c>
      <c r="E62" s="787"/>
      <c r="F62" s="787"/>
      <c r="G62" s="787"/>
      <c r="H62" s="787"/>
      <c r="I62" s="787"/>
      <c r="J62" s="787"/>
      <c r="K62" s="787"/>
      <c r="L62" s="787"/>
      <c r="M62" s="787"/>
      <c r="N62" s="787"/>
      <c r="O62" s="787"/>
      <c r="P62" s="793"/>
    </row>
    <row r="63" spans="1:16" ht="26.25" customHeight="1" x14ac:dyDescent="0.25">
      <c r="A63" s="839" t="s">
        <v>50</v>
      </c>
      <c r="B63" s="839"/>
      <c r="C63" s="839"/>
      <c r="D63" s="839"/>
      <c r="E63" s="839"/>
      <c r="F63" s="839"/>
      <c r="G63" s="839"/>
      <c r="H63" s="839"/>
      <c r="I63" s="839"/>
      <c r="J63" s="839"/>
      <c r="K63" s="839"/>
      <c r="L63" s="839"/>
      <c r="M63" s="839"/>
      <c r="N63" s="839"/>
      <c r="O63" s="839"/>
      <c r="P63" s="839"/>
    </row>
    <row r="64" spans="1:16" ht="24" customHeight="1" x14ac:dyDescent="0.25">
      <c r="A64" s="868" t="s">
        <v>51</v>
      </c>
      <c r="B64" s="841" t="s">
        <v>2</v>
      </c>
      <c r="C64" s="854" t="s">
        <v>7</v>
      </c>
      <c r="D64" s="855"/>
      <c r="E64" s="855"/>
      <c r="F64" s="855"/>
      <c r="G64" s="855"/>
      <c r="H64" s="855"/>
      <c r="I64" s="855"/>
      <c r="J64" s="871" t="s">
        <v>52</v>
      </c>
      <c r="K64" s="14">
        <v>2015</v>
      </c>
      <c r="L64" s="14">
        <v>2016</v>
      </c>
      <c r="M64" s="14">
        <v>2017</v>
      </c>
      <c r="N64" s="122">
        <v>2018</v>
      </c>
      <c r="O64" s="122">
        <v>2019</v>
      </c>
      <c r="P64" s="14">
        <v>2020</v>
      </c>
    </row>
    <row r="65" spans="1:16" ht="55.15" customHeight="1" x14ac:dyDescent="0.25">
      <c r="A65" s="869"/>
      <c r="B65" s="870"/>
      <c r="C65" s="1211"/>
      <c r="D65" s="1212"/>
      <c r="E65" s="1212"/>
      <c r="F65" s="1212"/>
      <c r="G65" s="1212"/>
      <c r="H65" s="1212"/>
      <c r="I65" s="1212"/>
      <c r="J65" s="871"/>
      <c r="K65" s="15" t="s">
        <v>10</v>
      </c>
      <c r="L65" s="15" t="s">
        <v>10</v>
      </c>
      <c r="M65" s="15" t="s">
        <v>11</v>
      </c>
      <c r="N65" s="121" t="s">
        <v>12</v>
      </c>
      <c r="O65" s="121" t="s">
        <v>13</v>
      </c>
      <c r="P65" s="15" t="s">
        <v>13</v>
      </c>
    </row>
    <row r="66" spans="1:16" s="650" customFormat="1" ht="42" customHeight="1" x14ac:dyDescent="0.25">
      <c r="A66" s="866" t="s">
        <v>53</v>
      </c>
      <c r="B66" s="653" t="s">
        <v>142</v>
      </c>
      <c r="C66" s="862" t="s">
        <v>296</v>
      </c>
      <c r="D66" s="863"/>
      <c r="E66" s="863"/>
      <c r="F66" s="863"/>
      <c r="G66" s="863"/>
      <c r="H66" s="863"/>
      <c r="I66" s="864"/>
      <c r="J66" s="653" t="s">
        <v>607</v>
      </c>
      <c r="K66" s="653" t="s">
        <v>15</v>
      </c>
      <c r="L66" s="653"/>
      <c r="M66" s="670"/>
      <c r="N66" s="670">
        <v>1</v>
      </c>
      <c r="O66" s="670"/>
      <c r="P66" s="670"/>
    </row>
    <row r="67" spans="1:16" ht="32.25" customHeight="1" x14ac:dyDescent="0.25">
      <c r="A67" s="872"/>
      <c r="B67" s="653" t="s">
        <v>177</v>
      </c>
      <c r="C67" s="1502" t="s">
        <v>776</v>
      </c>
      <c r="D67" s="1503"/>
      <c r="E67" s="1503"/>
      <c r="F67" s="1503"/>
      <c r="G67" s="1503"/>
      <c r="H67" s="1503"/>
      <c r="I67" s="1504"/>
      <c r="J67" s="653" t="s">
        <v>112</v>
      </c>
      <c r="K67" s="653" t="s">
        <v>15</v>
      </c>
      <c r="L67" s="653" t="s">
        <v>15</v>
      </c>
      <c r="M67" s="653" t="s">
        <v>15</v>
      </c>
      <c r="N67" s="670">
        <v>100</v>
      </c>
      <c r="O67" s="670">
        <v>100</v>
      </c>
      <c r="P67" s="670">
        <v>100</v>
      </c>
    </row>
    <row r="68" spans="1:16" ht="32.25" customHeight="1" x14ac:dyDescent="0.25">
      <c r="A68" s="861" t="s">
        <v>54</v>
      </c>
      <c r="B68" s="653" t="s">
        <v>144</v>
      </c>
      <c r="C68" s="1499" t="s">
        <v>297</v>
      </c>
      <c r="D68" s="1500"/>
      <c r="E68" s="1500"/>
      <c r="F68" s="1500"/>
      <c r="G68" s="1500"/>
      <c r="H68" s="1500"/>
      <c r="I68" s="1501"/>
      <c r="J68" s="653" t="s">
        <v>607</v>
      </c>
      <c r="K68" s="653" t="s">
        <v>15</v>
      </c>
      <c r="L68" s="668">
        <v>2</v>
      </c>
      <c r="M68" s="670">
        <v>3</v>
      </c>
      <c r="N68" s="670">
        <v>2</v>
      </c>
      <c r="O68" s="670">
        <v>2</v>
      </c>
      <c r="P68" s="670">
        <v>2</v>
      </c>
    </row>
    <row r="69" spans="1:16" ht="28.5" customHeight="1" x14ac:dyDescent="0.25">
      <c r="A69" s="861"/>
      <c r="B69" s="653" t="s">
        <v>145</v>
      </c>
      <c r="C69" s="1502" t="s">
        <v>420</v>
      </c>
      <c r="D69" s="1503"/>
      <c r="E69" s="1503"/>
      <c r="F69" s="1503"/>
      <c r="G69" s="1503"/>
      <c r="H69" s="1503"/>
      <c r="I69" s="1504"/>
      <c r="J69" s="653" t="s">
        <v>607</v>
      </c>
      <c r="K69" s="653" t="s">
        <v>15</v>
      </c>
      <c r="L69" s="668">
        <v>4</v>
      </c>
      <c r="M69" s="670">
        <v>4</v>
      </c>
      <c r="N69" s="670">
        <v>4</v>
      </c>
      <c r="O69" s="670">
        <v>4</v>
      </c>
      <c r="P69" s="670">
        <v>4</v>
      </c>
    </row>
    <row r="70" spans="1:16" ht="35.25" customHeight="1" x14ac:dyDescent="0.25">
      <c r="A70" s="861"/>
      <c r="B70" s="653" t="s">
        <v>147</v>
      </c>
      <c r="C70" s="1502" t="s">
        <v>422</v>
      </c>
      <c r="D70" s="1503"/>
      <c r="E70" s="1503"/>
      <c r="F70" s="1503"/>
      <c r="G70" s="1503"/>
      <c r="H70" s="1503"/>
      <c r="I70" s="1504"/>
      <c r="J70" s="653" t="s">
        <v>607</v>
      </c>
      <c r="K70" s="653" t="s">
        <v>15</v>
      </c>
      <c r="L70" s="668">
        <v>20</v>
      </c>
      <c r="M70" s="670">
        <v>20</v>
      </c>
      <c r="N70" s="670">
        <v>20</v>
      </c>
      <c r="O70" s="670">
        <v>20</v>
      </c>
      <c r="P70" s="670">
        <v>20</v>
      </c>
    </row>
    <row r="71" spans="1:16" ht="47.25" customHeight="1" x14ac:dyDescent="0.25">
      <c r="A71" s="861"/>
      <c r="B71" s="653" t="s">
        <v>169</v>
      </c>
      <c r="C71" s="1502" t="s">
        <v>421</v>
      </c>
      <c r="D71" s="1503"/>
      <c r="E71" s="1503"/>
      <c r="F71" s="1503"/>
      <c r="G71" s="1503"/>
      <c r="H71" s="1503"/>
      <c r="I71" s="1504"/>
      <c r="J71" s="653" t="s">
        <v>607</v>
      </c>
      <c r="K71" s="653" t="s">
        <v>15</v>
      </c>
      <c r="L71" s="668">
        <v>2</v>
      </c>
      <c r="M71" s="670">
        <v>2</v>
      </c>
      <c r="N71" s="670">
        <v>2</v>
      </c>
      <c r="O71" s="670">
        <v>2</v>
      </c>
      <c r="P71" s="670">
        <v>2</v>
      </c>
    </row>
    <row r="72" spans="1:16" ht="24.75" customHeight="1" x14ac:dyDescent="0.25">
      <c r="A72" s="861"/>
      <c r="B72" s="653" t="s">
        <v>170</v>
      </c>
      <c r="C72" s="1505" t="s">
        <v>298</v>
      </c>
      <c r="D72" s="1506"/>
      <c r="E72" s="1506"/>
      <c r="F72" s="1506"/>
      <c r="G72" s="1506"/>
      <c r="H72" s="1506"/>
      <c r="I72" s="1507"/>
      <c r="J72" s="653" t="s">
        <v>607</v>
      </c>
      <c r="K72" s="653" t="s">
        <v>15</v>
      </c>
      <c r="L72" s="668">
        <v>1</v>
      </c>
      <c r="M72" s="670">
        <v>1</v>
      </c>
      <c r="N72" s="670">
        <v>1</v>
      </c>
      <c r="O72" s="670">
        <v>1</v>
      </c>
      <c r="P72" s="670">
        <v>1</v>
      </c>
    </row>
    <row r="73" spans="1:16" ht="43.5" customHeight="1" x14ac:dyDescent="0.25">
      <c r="A73" s="861"/>
      <c r="B73" s="653" t="s">
        <v>203</v>
      </c>
      <c r="C73" s="1505" t="s">
        <v>303</v>
      </c>
      <c r="D73" s="1506"/>
      <c r="E73" s="1506"/>
      <c r="F73" s="1506"/>
      <c r="G73" s="1506"/>
      <c r="H73" s="1506"/>
      <c r="I73" s="1507"/>
      <c r="J73" s="653" t="s">
        <v>607</v>
      </c>
      <c r="K73" s="653" t="s">
        <v>15</v>
      </c>
      <c r="L73" s="668">
        <v>31</v>
      </c>
      <c r="M73" s="670">
        <v>62</v>
      </c>
      <c r="N73" s="670">
        <v>110</v>
      </c>
      <c r="O73" s="670">
        <v>130</v>
      </c>
      <c r="P73" s="670">
        <v>130</v>
      </c>
    </row>
    <row r="74" spans="1:16" s="650" customFormat="1" ht="26.25" customHeight="1" x14ac:dyDescent="0.25">
      <c r="A74" s="866" t="s">
        <v>59</v>
      </c>
      <c r="B74" s="661" t="s">
        <v>148</v>
      </c>
      <c r="C74" s="774" t="s">
        <v>777</v>
      </c>
      <c r="D74" s="774"/>
      <c r="E74" s="774"/>
      <c r="F74" s="774"/>
      <c r="G74" s="774"/>
      <c r="H74" s="774"/>
      <c r="I74" s="774"/>
      <c r="J74" s="661" t="s">
        <v>583</v>
      </c>
      <c r="K74" s="661" t="s">
        <v>15</v>
      </c>
      <c r="L74" s="661" t="s">
        <v>15</v>
      </c>
      <c r="M74" s="661">
        <v>17000</v>
      </c>
      <c r="N74" s="662">
        <v>18000</v>
      </c>
      <c r="O74" s="662">
        <v>18000</v>
      </c>
      <c r="P74" s="662">
        <v>18000</v>
      </c>
    </row>
    <row r="75" spans="1:16" ht="39" customHeight="1" x14ac:dyDescent="0.25">
      <c r="A75" s="872" t="s">
        <v>59</v>
      </c>
      <c r="B75" s="661" t="s">
        <v>182</v>
      </c>
      <c r="C75" s="771" t="s">
        <v>778</v>
      </c>
      <c r="D75" s="772"/>
      <c r="E75" s="772"/>
      <c r="F75" s="772"/>
      <c r="G75" s="772"/>
      <c r="H75" s="772"/>
      <c r="I75" s="773"/>
      <c r="J75" s="661" t="s">
        <v>583</v>
      </c>
      <c r="K75" s="661" t="s">
        <v>15</v>
      </c>
      <c r="L75" s="661" t="s">
        <v>15</v>
      </c>
      <c r="M75" s="661">
        <v>26500</v>
      </c>
      <c r="N75" s="661">
        <v>35600</v>
      </c>
      <c r="O75" s="662">
        <v>35600</v>
      </c>
      <c r="P75" s="662">
        <v>35600</v>
      </c>
    </row>
    <row r="76" spans="1:16" ht="19.899999999999999" customHeight="1" x14ac:dyDescent="0.25">
      <c r="N76" s="123"/>
    </row>
    <row r="77" spans="1:16" x14ac:dyDescent="0.25">
      <c r="A77" s="851" t="s">
        <v>60</v>
      </c>
      <c r="B77" s="852"/>
      <c r="C77" s="852"/>
      <c r="D77" s="852"/>
      <c r="E77" s="852"/>
      <c r="F77" s="852"/>
      <c r="G77" s="852"/>
      <c r="H77" s="852"/>
      <c r="I77" s="852"/>
      <c r="J77" s="852"/>
      <c r="K77" s="852"/>
      <c r="L77" s="852"/>
      <c r="M77" s="852"/>
      <c r="N77" s="852"/>
      <c r="O77" s="852"/>
      <c r="P77" s="853"/>
    </row>
    <row r="78" spans="1:16" x14ac:dyDescent="0.25">
      <c r="A78" s="854" t="s">
        <v>7</v>
      </c>
      <c r="B78" s="855"/>
      <c r="C78" s="855"/>
      <c r="D78" s="856"/>
      <c r="E78" s="820" t="s">
        <v>2</v>
      </c>
      <c r="F78" s="822"/>
      <c r="G78" s="841">
        <v>2015</v>
      </c>
      <c r="H78" s="841"/>
      <c r="I78" s="91">
        <v>2016</v>
      </c>
      <c r="J78" s="91">
        <v>2017</v>
      </c>
      <c r="K78" s="860">
        <v>2017</v>
      </c>
      <c r="L78" s="860"/>
      <c r="M78" s="860">
        <v>2018</v>
      </c>
      <c r="N78" s="860"/>
      <c r="O78" s="860">
        <v>2019</v>
      </c>
      <c r="P78" s="860"/>
    </row>
    <row r="79" spans="1:16" ht="31.5" x14ac:dyDescent="0.25">
      <c r="A79" s="857"/>
      <c r="B79" s="858"/>
      <c r="C79" s="858"/>
      <c r="D79" s="859"/>
      <c r="E79" s="91" t="s">
        <v>61</v>
      </c>
      <c r="F79" s="97" t="s">
        <v>62</v>
      </c>
      <c r="G79" s="820" t="s">
        <v>10</v>
      </c>
      <c r="H79" s="822"/>
      <c r="I79" s="91" t="s">
        <v>10</v>
      </c>
      <c r="J79" s="91" t="s">
        <v>11</v>
      </c>
      <c r="K79" s="820" t="s">
        <v>12</v>
      </c>
      <c r="L79" s="822"/>
      <c r="M79" s="820" t="s">
        <v>13</v>
      </c>
      <c r="N79" s="822"/>
      <c r="O79" s="820" t="s">
        <v>13</v>
      </c>
      <c r="P79" s="822"/>
    </row>
    <row r="80" spans="1:16" ht="30.6" customHeight="1" x14ac:dyDescent="0.25">
      <c r="A80" s="823" t="s">
        <v>299</v>
      </c>
      <c r="B80" s="824"/>
      <c r="C80" s="824"/>
      <c r="D80" s="825"/>
      <c r="E80" s="42" t="s">
        <v>300</v>
      </c>
      <c r="F80" s="91"/>
      <c r="G80" s="820" t="s">
        <v>15</v>
      </c>
      <c r="H80" s="822"/>
      <c r="I80" s="91">
        <v>2180.8000000000002</v>
      </c>
      <c r="J80" s="207">
        <v>2000</v>
      </c>
      <c r="K80" s="837">
        <v>2580</v>
      </c>
      <c r="L80" s="838"/>
      <c r="M80" s="837">
        <v>2580</v>
      </c>
      <c r="N80" s="838"/>
      <c r="O80" s="837">
        <v>2580</v>
      </c>
      <c r="P80" s="838"/>
    </row>
    <row r="81" spans="1:16" ht="31.9" customHeight="1" x14ac:dyDescent="0.25">
      <c r="A81" s="1277" t="s">
        <v>309</v>
      </c>
      <c r="B81" s="1278"/>
      <c r="C81" s="1278"/>
      <c r="D81" s="1279"/>
      <c r="E81" s="95"/>
      <c r="F81" s="91">
        <v>254000</v>
      </c>
      <c r="G81" s="841" t="s">
        <v>15</v>
      </c>
      <c r="H81" s="841"/>
      <c r="I81" s="91">
        <v>2180.8000000000002</v>
      </c>
      <c r="J81" s="206">
        <v>2000</v>
      </c>
      <c r="K81" s="842">
        <v>2580</v>
      </c>
      <c r="L81" s="842"/>
      <c r="M81" s="842">
        <v>2580</v>
      </c>
      <c r="N81" s="842"/>
      <c r="O81" s="842">
        <v>2580</v>
      </c>
      <c r="P81" s="842"/>
    </row>
    <row r="82" spans="1:16" ht="22.9" customHeight="1" x14ac:dyDescent="0.25">
      <c r="A82" s="883"/>
      <c r="B82" s="883"/>
      <c r="C82" s="883"/>
      <c r="D82" s="883"/>
      <c r="E82" s="91"/>
      <c r="F82" s="91"/>
      <c r="G82" s="841" t="s">
        <v>15</v>
      </c>
      <c r="H82" s="841"/>
      <c r="I82" s="91"/>
      <c r="J82" s="91"/>
      <c r="K82" s="842"/>
      <c r="L82" s="842"/>
      <c r="M82" s="842"/>
      <c r="N82" s="842"/>
      <c r="O82" s="841"/>
      <c r="P82" s="841"/>
    </row>
    <row r="83" spans="1:16" ht="20.45" customHeight="1" x14ac:dyDescent="0.25"/>
    <row r="84" spans="1:16" ht="22.15" customHeight="1" x14ac:dyDescent="0.25">
      <c r="A84" s="839" t="s">
        <v>63</v>
      </c>
      <c r="B84" s="839"/>
      <c r="C84" s="839"/>
      <c r="D84" s="839"/>
      <c r="E84" s="839"/>
      <c r="F84" s="839"/>
      <c r="G84" s="839"/>
      <c r="H84" s="839"/>
      <c r="I84" s="839"/>
      <c r="J84" s="839"/>
      <c r="K84" s="839"/>
      <c r="L84" s="839"/>
      <c r="M84" s="839"/>
      <c r="N84" s="839"/>
      <c r="O84" s="839"/>
      <c r="P84" s="839"/>
    </row>
    <row r="85" spans="1:16" ht="19.899999999999999" customHeight="1" x14ac:dyDescent="0.25">
      <c r="A85" s="841" t="s">
        <v>7</v>
      </c>
      <c r="B85" s="841"/>
      <c r="C85" s="841"/>
      <c r="D85" s="841"/>
      <c r="E85" s="841" t="s">
        <v>2</v>
      </c>
      <c r="F85" s="841"/>
      <c r="G85" s="841"/>
      <c r="H85" s="841"/>
      <c r="I85" s="843" t="s">
        <v>64</v>
      </c>
      <c r="J85" s="843" t="s">
        <v>65</v>
      </c>
      <c r="K85" s="843" t="s">
        <v>307</v>
      </c>
      <c r="L85" s="92">
        <v>2017</v>
      </c>
      <c r="M85" s="843" t="s">
        <v>446</v>
      </c>
      <c r="N85" s="91">
        <v>2018</v>
      </c>
      <c r="O85" s="91">
        <v>2019</v>
      </c>
      <c r="P85" s="91">
        <v>2020</v>
      </c>
    </row>
    <row r="86" spans="1:16" ht="63" customHeight="1" x14ac:dyDescent="0.25">
      <c r="A86" s="841"/>
      <c r="B86" s="841"/>
      <c r="C86" s="841"/>
      <c r="D86" s="841"/>
      <c r="E86" s="91" t="s">
        <v>66</v>
      </c>
      <c r="F86" s="91" t="s">
        <v>61</v>
      </c>
      <c r="G86" s="98" t="s">
        <v>12</v>
      </c>
      <c r="H86" s="97" t="s">
        <v>62</v>
      </c>
      <c r="I86" s="843"/>
      <c r="J86" s="843"/>
      <c r="K86" s="843"/>
      <c r="L86" s="19" t="s">
        <v>67</v>
      </c>
      <c r="M86" s="843"/>
      <c r="N86" s="20" t="s">
        <v>12</v>
      </c>
      <c r="O86" s="98" t="s">
        <v>13</v>
      </c>
      <c r="P86" s="98" t="s">
        <v>13</v>
      </c>
    </row>
    <row r="87" spans="1:16" x14ac:dyDescent="0.25">
      <c r="A87" s="820">
        <v>1</v>
      </c>
      <c r="B87" s="821"/>
      <c r="C87" s="821"/>
      <c r="D87" s="822"/>
      <c r="E87" s="91">
        <v>2</v>
      </c>
      <c r="F87" s="91">
        <v>3</v>
      </c>
      <c r="G87" s="91">
        <v>4</v>
      </c>
      <c r="H87" s="91">
        <v>5</v>
      </c>
      <c r="I87" s="91">
        <v>6</v>
      </c>
      <c r="J87" s="91">
        <v>7</v>
      </c>
      <c r="K87" s="91">
        <v>8</v>
      </c>
      <c r="L87" s="91">
        <v>9</v>
      </c>
      <c r="M87" s="91" t="s">
        <v>68</v>
      </c>
      <c r="N87" s="91">
        <v>11</v>
      </c>
      <c r="O87" s="91">
        <v>12</v>
      </c>
      <c r="P87" s="91">
        <v>13</v>
      </c>
    </row>
    <row r="88" spans="1:16" ht="30.6" customHeight="1" x14ac:dyDescent="0.25">
      <c r="A88" s="823"/>
      <c r="B88" s="824"/>
      <c r="C88" s="824"/>
      <c r="D88" s="825"/>
      <c r="E88" s="13"/>
      <c r="F88" s="13"/>
      <c r="G88" s="13"/>
      <c r="H88" s="13"/>
      <c r="I88" s="27"/>
      <c r="J88" s="13"/>
      <c r="K88" s="27"/>
      <c r="L88" s="13"/>
      <c r="M88" s="27"/>
      <c r="N88" s="71"/>
      <c r="O88" s="71"/>
      <c r="P88" s="8"/>
    </row>
    <row r="89" spans="1:16" ht="22.9" customHeight="1" x14ac:dyDescent="0.25">
      <c r="A89" s="826"/>
      <c r="B89" s="827"/>
      <c r="C89" s="827"/>
      <c r="D89" s="828"/>
      <c r="E89" s="8"/>
      <c r="F89" s="8"/>
      <c r="G89" s="8"/>
      <c r="H89" s="8"/>
      <c r="I89" s="8"/>
      <c r="J89" s="8"/>
      <c r="K89" s="8"/>
      <c r="L89" s="8"/>
      <c r="M89" s="8"/>
      <c r="N89" s="8"/>
      <c r="O89" s="8"/>
      <c r="P89" s="8"/>
    </row>
    <row r="90" spans="1:16" ht="22.9" customHeight="1" x14ac:dyDescent="0.25">
      <c r="A90" s="826"/>
      <c r="B90" s="827"/>
      <c r="C90" s="827"/>
      <c r="D90" s="828"/>
      <c r="E90" s="8"/>
      <c r="F90" s="8"/>
      <c r="G90" s="8"/>
      <c r="H90" s="8"/>
      <c r="I90" s="8"/>
      <c r="J90" s="8"/>
      <c r="K90" s="8"/>
      <c r="L90" s="8"/>
      <c r="M90" s="8"/>
      <c r="N90" s="8"/>
      <c r="O90" s="8"/>
      <c r="P90" s="8"/>
    </row>
    <row r="91" spans="1:16" ht="23.45" customHeight="1" x14ac:dyDescent="0.25"/>
    <row r="92" spans="1:16" s="21" customFormat="1" ht="24.6" customHeight="1" x14ac:dyDescent="0.25">
      <c r="A92" s="829" t="s">
        <v>69</v>
      </c>
      <c r="B92" s="830"/>
      <c r="C92" s="830"/>
      <c r="D92" s="830"/>
      <c r="E92" s="830"/>
      <c r="F92" s="830"/>
      <c r="G92" s="830"/>
      <c r="H92" s="830"/>
      <c r="I92" s="830"/>
      <c r="J92" s="830"/>
      <c r="K92" s="830"/>
      <c r="L92" s="830"/>
      <c r="M92" s="830"/>
      <c r="N92" s="830"/>
      <c r="O92" s="830"/>
      <c r="P92" s="831"/>
    </row>
    <row r="93" spans="1:16" s="21" customFormat="1" ht="24.6" customHeight="1" x14ac:dyDescent="0.25">
      <c r="A93" s="813" t="s">
        <v>70</v>
      </c>
      <c r="B93" s="814"/>
      <c r="C93" s="814"/>
      <c r="D93" s="814"/>
      <c r="E93" s="814"/>
      <c r="F93" s="814"/>
      <c r="G93" s="814"/>
      <c r="H93" s="814"/>
      <c r="I93" s="814"/>
      <c r="J93" s="814"/>
      <c r="K93" s="814"/>
      <c r="L93" s="814"/>
      <c r="M93" s="814"/>
      <c r="N93" s="814"/>
      <c r="O93" s="814"/>
      <c r="P93" s="815"/>
    </row>
    <row r="94" spans="1:16" s="21" customFormat="1" ht="24.6" customHeight="1" x14ac:dyDescent="0.25">
      <c r="A94" s="813" t="s">
        <v>71</v>
      </c>
      <c r="B94" s="814"/>
      <c r="C94" s="814"/>
      <c r="D94" s="814"/>
      <c r="E94" s="814"/>
      <c r="F94" s="814"/>
      <c r="G94" s="814"/>
      <c r="H94" s="814"/>
      <c r="I94" s="814"/>
      <c r="J94" s="814"/>
      <c r="K94" s="814"/>
      <c r="L94" s="814"/>
      <c r="M94" s="814"/>
      <c r="N94" s="814"/>
      <c r="O94" s="814"/>
      <c r="P94" s="815"/>
    </row>
    <row r="95" spans="1:16" s="21" customFormat="1" ht="24.6" customHeight="1" x14ac:dyDescent="0.25">
      <c r="A95" s="816" t="s">
        <v>72</v>
      </c>
      <c r="B95" s="817"/>
      <c r="C95" s="817"/>
      <c r="D95" s="817"/>
      <c r="E95" s="817"/>
      <c r="F95" s="817"/>
      <c r="G95" s="817"/>
      <c r="H95" s="817"/>
      <c r="I95" s="817"/>
      <c r="J95" s="817"/>
      <c r="K95" s="817"/>
      <c r="L95" s="817"/>
      <c r="M95" s="817"/>
      <c r="N95" s="817"/>
      <c r="O95" s="817"/>
      <c r="P95" s="818"/>
    </row>
    <row r="97" spans="1:16" ht="37.5" customHeight="1" x14ac:dyDescent="0.25">
      <c r="A97" s="819" t="s">
        <v>73</v>
      </c>
      <c r="B97" s="819"/>
      <c r="C97" s="819"/>
      <c r="D97" s="819"/>
      <c r="E97" s="819"/>
      <c r="F97" s="819"/>
      <c r="G97" s="819"/>
      <c r="H97" s="819"/>
      <c r="I97" s="819"/>
      <c r="J97" s="819"/>
      <c r="K97" s="819"/>
      <c r="L97" s="819"/>
      <c r="M97" s="819"/>
      <c r="N97" s="819"/>
      <c r="O97" s="819"/>
      <c r="P97" s="819"/>
    </row>
    <row r="98" spans="1:16" ht="38.25" hidden="1" customHeight="1" x14ac:dyDescent="0.25">
      <c r="A98" s="102"/>
      <c r="C98" s="102"/>
      <c r="D98" s="102"/>
      <c r="E98" s="102"/>
      <c r="F98" s="102"/>
      <c r="G98" s="102"/>
      <c r="H98" s="102"/>
      <c r="I98" s="102"/>
      <c r="J98" s="102"/>
      <c r="K98" s="102"/>
      <c r="L98" s="102"/>
      <c r="M98" s="102"/>
      <c r="N98" s="102"/>
      <c r="O98" s="102"/>
      <c r="P98" s="102"/>
    </row>
    <row r="99" spans="1:16" ht="48.75" hidden="1" customHeight="1" x14ac:dyDescent="0.25"/>
  </sheetData>
  <mergeCells count="229">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A15:D15"/>
    <mergeCell ref="G15:H15"/>
    <mergeCell ref="K15:L15"/>
    <mergeCell ref="M15:N15"/>
    <mergeCell ref="O15:P15"/>
    <mergeCell ref="A16:D16"/>
    <mergeCell ref="G16:H16"/>
    <mergeCell ref="K16:L16"/>
    <mergeCell ref="M16:N16"/>
    <mergeCell ref="O16:P16"/>
    <mergeCell ref="A17:D17"/>
    <mergeCell ref="G17:H17"/>
    <mergeCell ref="K17:L17"/>
    <mergeCell ref="M17:N17"/>
    <mergeCell ref="O17:P17"/>
    <mergeCell ref="A18:D18"/>
    <mergeCell ref="G18:H18"/>
    <mergeCell ref="K18:L18"/>
    <mergeCell ref="M18:N18"/>
    <mergeCell ref="O18:P18"/>
    <mergeCell ref="A20:B21"/>
    <mergeCell ref="C20:F20"/>
    <mergeCell ref="G20:H20"/>
    <mergeCell ref="K20:L20"/>
    <mergeCell ref="M20:N20"/>
    <mergeCell ref="O20:P20"/>
    <mergeCell ref="G21:H21"/>
    <mergeCell ref="K21:L21"/>
    <mergeCell ref="M21:N21"/>
    <mergeCell ref="O21:P21"/>
    <mergeCell ref="A22:B22"/>
    <mergeCell ref="G22:H22"/>
    <mergeCell ref="K22:L22"/>
    <mergeCell ref="M22:N22"/>
    <mergeCell ref="O22:P22"/>
    <mergeCell ref="A23:B23"/>
    <mergeCell ref="G23:H23"/>
    <mergeCell ref="K23:L23"/>
    <mergeCell ref="M23:N23"/>
    <mergeCell ref="O23:P23"/>
    <mergeCell ref="A24:B24"/>
    <mergeCell ref="G24:H24"/>
    <mergeCell ref="K24:L24"/>
    <mergeCell ref="M24:N24"/>
    <mergeCell ref="O24:P24"/>
    <mergeCell ref="A25:B25"/>
    <mergeCell ref="G25:H25"/>
    <mergeCell ref="K25:L25"/>
    <mergeCell ref="M25:N25"/>
    <mergeCell ref="O25:P25"/>
    <mergeCell ref="A26:B26"/>
    <mergeCell ref="G26:H26"/>
    <mergeCell ref="K26:L26"/>
    <mergeCell ref="M26:N26"/>
    <mergeCell ref="O26:P26"/>
    <mergeCell ref="A27:B27"/>
    <mergeCell ref="G27:H27"/>
    <mergeCell ref="K27:L27"/>
    <mergeCell ref="M27:N27"/>
    <mergeCell ref="O27:P27"/>
    <mergeCell ref="A28:B28"/>
    <mergeCell ref="G28:H28"/>
    <mergeCell ref="K28:L28"/>
    <mergeCell ref="M28:N28"/>
    <mergeCell ref="O28:P28"/>
    <mergeCell ref="A29:B29"/>
    <mergeCell ref="G29:H29"/>
    <mergeCell ref="K29:L29"/>
    <mergeCell ref="M29:N29"/>
    <mergeCell ref="O29:P29"/>
    <mergeCell ref="K33:M33"/>
    <mergeCell ref="N33:P33"/>
    <mergeCell ref="E34:F34"/>
    <mergeCell ref="G34:H34"/>
    <mergeCell ref="A30:B30"/>
    <mergeCell ref="G30:H30"/>
    <mergeCell ref="K30:L30"/>
    <mergeCell ref="M30:N30"/>
    <mergeCell ref="O30:P30"/>
    <mergeCell ref="A32:P32"/>
    <mergeCell ref="A35:C35"/>
    <mergeCell ref="E35:F35"/>
    <mergeCell ref="G35:H35"/>
    <mergeCell ref="A36:C36"/>
    <mergeCell ref="E36:F36"/>
    <mergeCell ref="G36:H36"/>
    <mergeCell ref="A33:C34"/>
    <mergeCell ref="D33:F33"/>
    <mergeCell ref="G33:J33"/>
    <mergeCell ref="A39:C39"/>
    <mergeCell ref="E39:F39"/>
    <mergeCell ref="G39:H39"/>
    <mergeCell ref="A40:C40"/>
    <mergeCell ref="E40:F40"/>
    <mergeCell ref="G40:H40"/>
    <mergeCell ref="A37:C37"/>
    <mergeCell ref="E37:F37"/>
    <mergeCell ref="G37:H37"/>
    <mergeCell ref="A38:C38"/>
    <mergeCell ref="E38:F38"/>
    <mergeCell ref="G38:H38"/>
    <mergeCell ref="A43:C43"/>
    <mergeCell ref="E43:F43"/>
    <mergeCell ref="G43:H43"/>
    <mergeCell ref="A44:C44"/>
    <mergeCell ref="E44:F44"/>
    <mergeCell ref="G44:H44"/>
    <mergeCell ref="A41:C41"/>
    <mergeCell ref="E41:F41"/>
    <mergeCell ref="G41:H41"/>
    <mergeCell ref="A42:C42"/>
    <mergeCell ref="E42:F42"/>
    <mergeCell ref="G42:H42"/>
    <mergeCell ref="A50:B50"/>
    <mergeCell ref="I50:J50"/>
    <mergeCell ref="A51:B51"/>
    <mergeCell ref="I51:J51"/>
    <mergeCell ref="A52:B52"/>
    <mergeCell ref="A53:P53"/>
    <mergeCell ref="A46:P46"/>
    <mergeCell ref="A47:B48"/>
    <mergeCell ref="C47:H47"/>
    <mergeCell ref="I47:J48"/>
    <mergeCell ref="A49:B49"/>
    <mergeCell ref="I49:J49"/>
    <mergeCell ref="A56:B56"/>
    <mergeCell ref="C56:N56"/>
    <mergeCell ref="O56:P56"/>
    <mergeCell ref="A57:B57"/>
    <mergeCell ref="C57:N57"/>
    <mergeCell ref="O57:P57"/>
    <mergeCell ref="A54:B54"/>
    <mergeCell ref="C54:N54"/>
    <mergeCell ref="O54:P54"/>
    <mergeCell ref="A55:B55"/>
    <mergeCell ref="C55:N55"/>
    <mergeCell ref="O55:P55"/>
    <mergeCell ref="A63:P63"/>
    <mergeCell ref="A64:A65"/>
    <mergeCell ref="B64:B65"/>
    <mergeCell ref="C64:I65"/>
    <mergeCell ref="J64:J65"/>
    <mergeCell ref="C67:I67"/>
    <mergeCell ref="A59:P59"/>
    <mergeCell ref="A60:C60"/>
    <mergeCell ref="D60:P60"/>
    <mergeCell ref="A61:C61"/>
    <mergeCell ref="D61:P61"/>
    <mergeCell ref="A62:C62"/>
    <mergeCell ref="D62:P62"/>
    <mergeCell ref="A66:A67"/>
    <mergeCell ref="C66:I66"/>
    <mergeCell ref="A68:A73"/>
    <mergeCell ref="C68:I68"/>
    <mergeCell ref="C69:I69"/>
    <mergeCell ref="C70:I70"/>
    <mergeCell ref="C71:I71"/>
    <mergeCell ref="C72:I72"/>
    <mergeCell ref="C73:I73"/>
    <mergeCell ref="M79:N79"/>
    <mergeCell ref="O79:P79"/>
    <mergeCell ref="A74:A75"/>
    <mergeCell ref="C74:I74"/>
    <mergeCell ref="A80:D80"/>
    <mergeCell ref="G80:H80"/>
    <mergeCell ref="K80:L80"/>
    <mergeCell ref="M80:N80"/>
    <mergeCell ref="O80:P80"/>
    <mergeCell ref="C75:I75"/>
    <mergeCell ref="A77:P77"/>
    <mergeCell ref="A78:D79"/>
    <mergeCell ref="E78:F78"/>
    <mergeCell ref="G78:H78"/>
    <mergeCell ref="K78:L78"/>
    <mergeCell ref="M78:N78"/>
    <mergeCell ref="O78:P78"/>
    <mergeCell ref="G79:H79"/>
    <mergeCell ref="K79:L79"/>
    <mergeCell ref="A84:P84"/>
    <mergeCell ref="A81:D81"/>
    <mergeCell ref="G81:H81"/>
    <mergeCell ref="K81:L81"/>
    <mergeCell ref="M81:N81"/>
    <mergeCell ref="O81:P81"/>
    <mergeCell ref="A82:D82"/>
    <mergeCell ref="G82:H82"/>
    <mergeCell ref="K82:L82"/>
    <mergeCell ref="M82:N82"/>
    <mergeCell ref="O82:P82"/>
    <mergeCell ref="A97:P97"/>
    <mergeCell ref="A87:D87"/>
    <mergeCell ref="A88:D88"/>
    <mergeCell ref="A89:D89"/>
    <mergeCell ref="A90:D90"/>
    <mergeCell ref="A92:P92"/>
    <mergeCell ref="A85:D86"/>
    <mergeCell ref="E85:H85"/>
    <mergeCell ref="I85:I86"/>
    <mergeCell ref="J85:J86"/>
    <mergeCell ref="K85:K86"/>
    <mergeCell ref="M85:M86"/>
    <mergeCell ref="A93:P93"/>
    <mergeCell ref="A94:P94"/>
    <mergeCell ref="A95:P95"/>
  </mergeCells>
  <pageMargins left="0.25" right="0.25" top="0.75" bottom="0.75" header="0.3" footer="0.3"/>
  <pageSetup paperSize="9" scale="91" fitToHeight="0" orientation="landscape" horizontalDpi="1200" verticalDpi="1200" r:id="rId1"/>
  <rowBreaks count="3" manualBreakCount="3">
    <brk id="22" max="15" man="1"/>
    <brk id="42" max="15" man="1"/>
    <brk id="78" max="1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2"/>
  <sheetViews>
    <sheetView showZeros="0" view="pageBreakPreview" topLeftCell="A130" zoomScale="90" zoomScaleNormal="90" zoomScaleSheetLayoutView="90" workbookViewId="0">
      <selection activeCell="C80" sqref="C80:I80"/>
    </sheetView>
  </sheetViews>
  <sheetFormatPr defaultColWidth="8.85546875" defaultRowHeight="15.75" x14ac:dyDescent="0.25"/>
  <cols>
    <col min="1" max="1" width="9.140625" style="1" customWidth="1"/>
    <col min="2" max="2" width="13.7109375" style="1" customWidth="1"/>
    <col min="3" max="3" width="8.28515625" style="1" customWidth="1"/>
    <col min="4" max="4" width="10.7109375" style="1" customWidth="1"/>
    <col min="5" max="5" width="8.28515625" style="1" customWidth="1"/>
    <col min="6" max="6" width="8" style="1" customWidth="1"/>
    <col min="7" max="7" width="7.5703125" style="1" customWidth="1"/>
    <col min="8" max="8" width="7.7109375" style="1" customWidth="1"/>
    <col min="9" max="9" width="11.5703125" style="1" customWidth="1"/>
    <col min="10" max="10" width="10.28515625" style="1" customWidth="1"/>
    <col min="11" max="11" width="11.42578125" style="1" customWidth="1"/>
    <col min="12" max="12" width="9.28515625" style="1" customWidth="1"/>
    <col min="13" max="13" width="13.140625" style="1" customWidth="1"/>
    <col min="14" max="14" width="11" style="1" customWidth="1"/>
    <col min="15" max="15" width="11.5703125" style="1" customWidth="1"/>
    <col min="16" max="16" width="10.42578125" style="1" customWidth="1"/>
    <col min="17" max="16384" width="8.85546875" style="1"/>
  </cols>
  <sheetData>
    <row r="1" spans="1:16" x14ac:dyDescent="0.25">
      <c r="N1" s="916" t="s">
        <v>0</v>
      </c>
      <c r="O1" s="916"/>
      <c r="P1" s="916"/>
    </row>
    <row r="2" spans="1:16" ht="18.75" x14ac:dyDescent="0.25">
      <c r="E2" s="917" t="s">
        <v>1</v>
      </c>
      <c r="F2" s="917"/>
      <c r="G2" s="917"/>
      <c r="H2" s="917"/>
      <c r="I2" s="917"/>
      <c r="J2" s="917"/>
    </row>
    <row r="3" spans="1:16" ht="18.75" x14ac:dyDescent="0.25">
      <c r="D3" s="917" t="s">
        <v>430</v>
      </c>
      <c r="E3" s="917"/>
      <c r="F3" s="917"/>
      <c r="G3" s="917"/>
      <c r="H3" s="917"/>
      <c r="I3" s="917"/>
      <c r="J3" s="917"/>
      <c r="K3" s="917"/>
      <c r="L3" s="917"/>
    </row>
    <row r="4" spans="1:16" ht="18.75" x14ac:dyDescent="0.25">
      <c r="D4" s="94"/>
      <c r="E4" s="94"/>
      <c r="F4" s="94"/>
      <c r="G4" s="94"/>
      <c r="H4" s="94"/>
      <c r="I4" s="94"/>
      <c r="J4" s="94"/>
      <c r="K4" s="94"/>
      <c r="L4" s="94"/>
    </row>
    <row r="5" spans="1:16" x14ac:dyDescent="0.25">
      <c r="P5" s="93" t="s">
        <v>2</v>
      </c>
    </row>
    <row r="6" spans="1:16" ht="23.45" customHeight="1" x14ac:dyDescent="0.25">
      <c r="A6" s="883" t="s">
        <v>3</v>
      </c>
      <c r="B6" s="883"/>
      <c r="C6" s="883"/>
      <c r="D6" s="918" t="s">
        <v>234</v>
      </c>
      <c r="E6" s="919"/>
      <c r="F6" s="919"/>
      <c r="G6" s="919"/>
      <c r="H6" s="919"/>
      <c r="I6" s="919"/>
      <c r="J6" s="919"/>
      <c r="K6" s="919"/>
      <c r="L6" s="919"/>
      <c r="M6" s="919"/>
      <c r="N6" s="919"/>
      <c r="O6" s="920"/>
      <c r="P6" s="91">
        <v>1</v>
      </c>
    </row>
    <row r="7" spans="1:16" ht="23.45" customHeight="1" x14ac:dyDescent="0.25">
      <c r="A7" s="883" t="s">
        <v>4</v>
      </c>
      <c r="B7" s="883"/>
      <c r="C7" s="883"/>
      <c r="D7" s="921" t="s">
        <v>436</v>
      </c>
      <c r="E7" s="921"/>
      <c r="F7" s="921"/>
      <c r="G7" s="921"/>
      <c r="H7" s="921"/>
      <c r="I7" s="921"/>
      <c r="J7" s="921"/>
      <c r="K7" s="921"/>
      <c r="L7" s="921"/>
      <c r="M7" s="921"/>
      <c r="N7" s="921"/>
      <c r="O7" s="921"/>
      <c r="P7" s="45" t="s">
        <v>431</v>
      </c>
    </row>
    <row r="8" spans="1:16" ht="19.149999999999999" customHeight="1" x14ac:dyDescent="0.25">
      <c r="A8" s="883" t="s">
        <v>5</v>
      </c>
      <c r="B8" s="883"/>
      <c r="C8" s="883"/>
      <c r="D8" s="884"/>
      <c r="E8" s="880"/>
      <c r="F8" s="880"/>
      <c r="G8" s="880"/>
      <c r="H8" s="880"/>
      <c r="I8" s="880"/>
      <c r="J8" s="880"/>
      <c r="K8" s="880"/>
      <c r="L8" s="880"/>
      <c r="M8" s="880"/>
      <c r="N8" s="880"/>
      <c r="O8" s="881"/>
      <c r="P8" s="45"/>
    </row>
    <row r="10" spans="1:16" x14ac:dyDescent="0.25">
      <c r="A10" s="884" t="s">
        <v>6</v>
      </c>
      <c r="B10" s="880"/>
      <c r="C10" s="880"/>
      <c r="D10" s="880"/>
      <c r="E10" s="880"/>
      <c r="F10" s="880"/>
      <c r="G10" s="880"/>
      <c r="H10" s="880"/>
      <c r="I10" s="880"/>
      <c r="J10" s="880"/>
      <c r="K10" s="880"/>
      <c r="L10" s="880"/>
      <c r="M10" s="880"/>
      <c r="N10" s="880"/>
      <c r="O10" s="880"/>
      <c r="P10" s="881"/>
    </row>
    <row r="11" spans="1:16" x14ac:dyDescent="0.25">
      <c r="A11" s="103"/>
      <c r="B11" s="103"/>
      <c r="C11" s="103"/>
      <c r="D11" s="103"/>
      <c r="E11" s="103"/>
      <c r="F11" s="103"/>
      <c r="G11" s="103"/>
      <c r="H11" s="103"/>
      <c r="I11" s="103"/>
      <c r="J11" s="103"/>
      <c r="K11" s="103"/>
      <c r="L11" s="103"/>
      <c r="M11" s="103"/>
      <c r="N11" s="103"/>
      <c r="O11" s="103"/>
      <c r="P11" s="103"/>
    </row>
    <row r="12" spans="1:16" ht="21.6" customHeight="1" x14ac:dyDescent="0.25">
      <c r="A12" s="854" t="s">
        <v>7</v>
      </c>
      <c r="B12" s="855"/>
      <c r="C12" s="855"/>
      <c r="D12" s="856"/>
      <c r="E12" s="820" t="s">
        <v>2</v>
      </c>
      <c r="F12" s="822"/>
      <c r="G12" s="841">
        <v>2015</v>
      </c>
      <c r="H12" s="841"/>
      <c r="I12" s="91">
        <v>2016</v>
      </c>
      <c r="J12" s="91">
        <v>2017</v>
      </c>
      <c r="K12" s="860">
        <v>2018</v>
      </c>
      <c r="L12" s="860"/>
      <c r="M12" s="860">
        <v>2019</v>
      </c>
      <c r="N12" s="860"/>
      <c r="O12" s="860">
        <v>2020</v>
      </c>
      <c r="P12" s="860"/>
    </row>
    <row r="13" spans="1:16" ht="31.5" x14ac:dyDescent="0.25">
      <c r="A13" s="857"/>
      <c r="B13" s="858"/>
      <c r="C13" s="858"/>
      <c r="D13" s="859"/>
      <c r="E13" s="91" t="s">
        <v>8</v>
      </c>
      <c r="F13" s="97" t="s">
        <v>9</v>
      </c>
      <c r="G13" s="820" t="s">
        <v>10</v>
      </c>
      <c r="H13" s="822"/>
      <c r="I13" s="91" t="s">
        <v>10</v>
      </c>
      <c r="J13" s="91" t="s">
        <v>11</v>
      </c>
      <c r="K13" s="820" t="s">
        <v>12</v>
      </c>
      <c r="L13" s="822"/>
      <c r="M13" s="820" t="s">
        <v>13</v>
      </c>
      <c r="N13" s="822"/>
      <c r="O13" s="820" t="s">
        <v>13</v>
      </c>
      <c r="P13" s="822"/>
    </row>
    <row r="14" spans="1:16" ht="23.45" customHeight="1" x14ac:dyDescent="0.25">
      <c r="A14" s="839" t="s">
        <v>14</v>
      </c>
      <c r="B14" s="839"/>
      <c r="C14" s="839"/>
      <c r="D14" s="839"/>
      <c r="E14" s="91">
        <v>4</v>
      </c>
      <c r="F14" s="91"/>
      <c r="G14" s="835" t="s">
        <v>15</v>
      </c>
      <c r="H14" s="836"/>
      <c r="I14" s="95">
        <f>I15+I16+I17+I18+I19</f>
        <v>57127.299999999996</v>
      </c>
      <c r="J14" s="95">
        <f>J15+J16+J17+J18+J19</f>
        <v>95333.900000000009</v>
      </c>
      <c r="K14" s="835">
        <f>K15+K16+K17+K18+K19</f>
        <v>110812.1</v>
      </c>
      <c r="L14" s="836"/>
      <c r="M14" s="835">
        <f>M15+M16+M17+M18+M19</f>
        <v>100512.90000000001</v>
      </c>
      <c r="N14" s="836"/>
      <c r="O14" s="835">
        <f>O15+O16+O17+O18+O19</f>
        <v>59942.7</v>
      </c>
      <c r="P14" s="836"/>
    </row>
    <row r="15" spans="1:16" ht="19.149999999999999" customHeight="1" x14ac:dyDescent="0.25">
      <c r="A15" s="883" t="s">
        <v>83</v>
      </c>
      <c r="B15" s="883"/>
      <c r="C15" s="883"/>
      <c r="D15" s="883"/>
      <c r="E15" s="91"/>
      <c r="F15" s="91">
        <v>22</v>
      </c>
      <c r="G15" s="820" t="s">
        <v>15</v>
      </c>
      <c r="H15" s="822"/>
      <c r="I15" s="91">
        <v>10359.9</v>
      </c>
      <c r="J15" s="91">
        <v>7626.6</v>
      </c>
      <c r="K15" s="841">
        <v>41229.5</v>
      </c>
      <c r="L15" s="841"/>
      <c r="M15" s="841">
        <v>34127.5</v>
      </c>
      <c r="N15" s="841"/>
      <c r="O15" s="841">
        <v>109</v>
      </c>
      <c r="P15" s="841"/>
    </row>
    <row r="16" spans="1:16" ht="19.149999999999999" customHeight="1" x14ac:dyDescent="0.25">
      <c r="A16" s="883" t="s">
        <v>107</v>
      </c>
      <c r="B16" s="883"/>
      <c r="C16" s="883"/>
      <c r="D16" s="883"/>
      <c r="E16" s="91"/>
      <c r="F16" s="91">
        <v>25</v>
      </c>
      <c r="G16" s="841" t="s">
        <v>15</v>
      </c>
      <c r="H16" s="841"/>
      <c r="I16" s="91">
        <v>31560</v>
      </c>
      <c r="J16" s="91">
        <v>65829.100000000006</v>
      </c>
      <c r="K16" s="841">
        <v>45657.1</v>
      </c>
      <c r="L16" s="841"/>
      <c r="M16" s="841">
        <v>55457.1</v>
      </c>
      <c r="N16" s="841"/>
      <c r="O16" s="841">
        <v>58957.1</v>
      </c>
      <c r="P16" s="841"/>
    </row>
    <row r="17" spans="1:16" ht="17.45" customHeight="1" x14ac:dyDescent="0.25">
      <c r="A17" s="883" t="s">
        <v>109</v>
      </c>
      <c r="B17" s="883"/>
      <c r="C17" s="883"/>
      <c r="D17" s="883"/>
      <c r="E17" s="91"/>
      <c r="F17" s="91">
        <v>28</v>
      </c>
      <c r="G17" s="841" t="s">
        <v>15</v>
      </c>
      <c r="H17" s="841"/>
      <c r="I17" s="91">
        <v>11639.8</v>
      </c>
      <c r="J17" s="91">
        <v>19500</v>
      </c>
      <c r="K17" s="841">
        <v>13000</v>
      </c>
      <c r="L17" s="841"/>
      <c r="M17" s="841">
        <v>8500</v>
      </c>
      <c r="N17" s="841"/>
      <c r="O17" s="841">
        <v>800</v>
      </c>
      <c r="P17" s="841"/>
    </row>
    <row r="18" spans="1:16" ht="18.600000000000001" customHeight="1" x14ac:dyDescent="0.25">
      <c r="A18" s="883" t="s">
        <v>109</v>
      </c>
      <c r="B18" s="883"/>
      <c r="C18" s="883"/>
      <c r="D18" s="883"/>
      <c r="E18" s="142"/>
      <c r="F18" s="142">
        <v>31</v>
      </c>
      <c r="G18" s="841" t="s">
        <v>15</v>
      </c>
      <c r="H18" s="841"/>
      <c r="I18" s="91">
        <v>3514.9</v>
      </c>
      <c r="J18" s="91">
        <v>2305.1999999999998</v>
      </c>
      <c r="K18" s="841">
        <v>10575.5</v>
      </c>
      <c r="L18" s="841"/>
      <c r="M18" s="841">
        <v>2195.3000000000002</v>
      </c>
      <c r="N18" s="841"/>
      <c r="O18" s="841"/>
      <c r="P18" s="841"/>
    </row>
    <row r="19" spans="1:16" ht="17.45" customHeight="1" x14ac:dyDescent="0.25">
      <c r="A19" s="723" t="s">
        <v>101</v>
      </c>
      <c r="B19" s="723"/>
      <c r="C19" s="723"/>
      <c r="D19" s="723"/>
      <c r="E19" s="142"/>
      <c r="F19" s="142">
        <v>33</v>
      </c>
      <c r="G19" s="820" t="s">
        <v>15</v>
      </c>
      <c r="H19" s="822"/>
      <c r="I19" s="142">
        <v>52.7</v>
      </c>
      <c r="J19" s="142">
        <v>73</v>
      </c>
      <c r="K19" s="820">
        <v>350</v>
      </c>
      <c r="L19" s="822"/>
      <c r="M19" s="820">
        <v>233</v>
      </c>
      <c r="N19" s="822"/>
      <c r="O19" s="820">
        <v>76.599999999999994</v>
      </c>
      <c r="P19" s="822"/>
    </row>
    <row r="20" spans="1:16" ht="14.45" customHeight="1" x14ac:dyDescent="0.25"/>
    <row r="21" spans="1:16" ht="22.5" customHeight="1" x14ac:dyDescent="0.25">
      <c r="A21" s="854" t="s">
        <v>7</v>
      </c>
      <c r="B21" s="856"/>
      <c r="C21" s="860" t="s">
        <v>2</v>
      </c>
      <c r="D21" s="860"/>
      <c r="E21" s="860"/>
      <c r="F21" s="860"/>
      <c r="G21" s="841">
        <v>2015</v>
      </c>
      <c r="H21" s="841"/>
      <c r="I21" s="91">
        <v>2016</v>
      </c>
      <c r="J21" s="91">
        <v>2017</v>
      </c>
      <c r="K21" s="860">
        <v>2018</v>
      </c>
      <c r="L21" s="860"/>
      <c r="M21" s="860">
        <v>2019</v>
      </c>
      <c r="N21" s="860"/>
      <c r="O21" s="860">
        <v>2020</v>
      </c>
      <c r="P21" s="860"/>
    </row>
    <row r="22" spans="1:16" ht="29.45" customHeight="1" x14ac:dyDescent="0.25">
      <c r="A22" s="857"/>
      <c r="B22" s="859"/>
      <c r="C22" s="91" t="s">
        <v>16</v>
      </c>
      <c r="D22" s="91" t="s">
        <v>17</v>
      </c>
      <c r="E22" s="91" t="s">
        <v>8</v>
      </c>
      <c r="F22" s="97" t="s">
        <v>9</v>
      </c>
      <c r="G22" s="820" t="s">
        <v>10</v>
      </c>
      <c r="H22" s="822"/>
      <c r="I22" s="91" t="s">
        <v>10</v>
      </c>
      <c r="J22" s="91" t="s">
        <v>11</v>
      </c>
      <c r="K22" s="820" t="s">
        <v>12</v>
      </c>
      <c r="L22" s="822"/>
      <c r="M22" s="820" t="s">
        <v>13</v>
      </c>
      <c r="N22" s="822"/>
      <c r="O22" s="820" t="s">
        <v>13</v>
      </c>
      <c r="P22" s="822"/>
    </row>
    <row r="23" spans="1:16" ht="40.15" customHeight="1" x14ac:dyDescent="0.25">
      <c r="A23" s="823" t="s">
        <v>18</v>
      </c>
      <c r="B23" s="825"/>
      <c r="C23" s="8"/>
      <c r="D23" s="8"/>
      <c r="E23" s="8"/>
      <c r="F23" s="8"/>
      <c r="G23" s="844" t="s">
        <v>15</v>
      </c>
      <c r="H23" s="844"/>
      <c r="I23" s="318">
        <f>I26+I34</f>
        <v>57127.30000000001</v>
      </c>
      <c r="J23" s="13">
        <f>J26+J34</f>
        <v>95333.900000000023</v>
      </c>
      <c r="K23" s="888">
        <f t="shared" ref="K23:O23" si="0">K26+K34</f>
        <v>110812.09999999998</v>
      </c>
      <c r="L23" s="889"/>
      <c r="M23" s="888">
        <f t="shared" si="0"/>
        <v>100512.9</v>
      </c>
      <c r="N23" s="889"/>
      <c r="O23" s="888">
        <f t="shared" si="0"/>
        <v>59942.7</v>
      </c>
      <c r="P23" s="889"/>
    </row>
    <row r="24" spans="1:16" ht="32.450000000000003" customHeight="1" x14ac:dyDescent="0.25">
      <c r="A24" s="910" t="s">
        <v>19</v>
      </c>
      <c r="B24" s="911"/>
      <c r="C24" s="9"/>
      <c r="D24" s="8"/>
      <c r="E24" s="8"/>
      <c r="F24" s="8"/>
      <c r="G24" s="841" t="s">
        <v>15</v>
      </c>
      <c r="H24" s="841"/>
      <c r="I24" s="319"/>
      <c r="J24" s="8"/>
      <c r="K24" s="860"/>
      <c r="L24" s="860"/>
      <c r="M24" s="860"/>
      <c r="N24" s="860"/>
      <c r="O24" s="860"/>
      <c r="P24" s="860"/>
    </row>
    <row r="25" spans="1:16" ht="18.600000000000001" customHeight="1" x14ac:dyDescent="0.25">
      <c r="A25" s="860"/>
      <c r="B25" s="860"/>
      <c r="C25" s="8"/>
      <c r="D25" s="8"/>
      <c r="E25" s="8"/>
      <c r="F25" s="8"/>
      <c r="G25" s="841" t="s">
        <v>15</v>
      </c>
      <c r="H25" s="841"/>
      <c r="I25" s="319"/>
      <c r="J25" s="8"/>
      <c r="K25" s="860"/>
      <c r="L25" s="860"/>
      <c r="M25" s="860"/>
      <c r="N25" s="860"/>
      <c r="O25" s="860"/>
      <c r="P25" s="860"/>
    </row>
    <row r="26" spans="1:16" ht="32.450000000000003" customHeight="1" x14ac:dyDescent="0.25">
      <c r="A26" s="910" t="s">
        <v>20</v>
      </c>
      <c r="B26" s="911"/>
      <c r="C26" s="458">
        <v>2</v>
      </c>
      <c r="D26" s="458">
        <v>2</v>
      </c>
      <c r="E26" s="459" t="s">
        <v>110</v>
      </c>
      <c r="F26" s="8"/>
      <c r="G26" s="841" t="s">
        <v>15</v>
      </c>
      <c r="H26" s="841"/>
      <c r="I26" s="318">
        <f>I28+I29+I30+I31+I32+I33</f>
        <v>27429.700000000012</v>
      </c>
      <c r="J26" s="13">
        <f>J27+J28+J31+J33+J29</f>
        <v>43376.800000000017</v>
      </c>
      <c r="K26" s="888">
        <f>K27+K28+K31+K33+K29</f>
        <v>78854.999999999971</v>
      </c>
      <c r="L26" s="889"/>
      <c r="M26" s="888">
        <f>M27+M28+M31+M33+M29</f>
        <v>57055.799999999988</v>
      </c>
      <c r="N26" s="889"/>
      <c r="O26" s="888">
        <f>O27+O28+O31+O33+O29</f>
        <v>0</v>
      </c>
      <c r="P26" s="889"/>
    </row>
    <row r="27" spans="1:16" ht="66.599999999999994" customHeight="1" x14ac:dyDescent="0.25">
      <c r="A27" s="914" t="s">
        <v>428</v>
      </c>
      <c r="B27" s="915"/>
      <c r="C27" s="202"/>
      <c r="D27" s="458"/>
      <c r="E27" s="458"/>
      <c r="F27" s="8">
        <v>14</v>
      </c>
      <c r="G27" s="841" t="s">
        <v>15</v>
      </c>
      <c r="H27" s="841"/>
      <c r="I27" s="319"/>
      <c r="J27" s="8"/>
      <c r="K27" s="860"/>
      <c r="L27" s="860"/>
      <c r="M27" s="860"/>
      <c r="N27" s="860"/>
      <c r="O27" s="860"/>
      <c r="P27" s="860"/>
    </row>
    <row r="28" spans="1:16" ht="56.45" customHeight="1" x14ac:dyDescent="0.25">
      <c r="A28" s="912" t="s">
        <v>274</v>
      </c>
      <c r="B28" s="913"/>
      <c r="C28" s="202"/>
      <c r="D28" s="458"/>
      <c r="E28" s="458"/>
      <c r="F28" s="8">
        <v>59</v>
      </c>
      <c r="G28" s="820" t="s">
        <v>15</v>
      </c>
      <c r="H28" s="822"/>
      <c r="I28" s="319">
        <v>91474.6</v>
      </c>
      <c r="J28" s="8">
        <v>147878.70000000001</v>
      </c>
      <c r="K28" s="826">
        <v>239773.8</v>
      </c>
      <c r="L28" s="828"/>
      <c r="M28" s="826">
        <v>207222</v>
      </c>
      <c r="N28" s="828"/>
      <c r="O28" s="826"/>
      <c r="P28" s="828"/>
    </row>
    <row r="29" spans="1:16" ht="44.45" customHeight="1" x14ac:dyDescent="0.25">
      <c r="A29" s="914" t="s">
        <v>320</v>
      </c>
      <c r="B29" s="915"/>
      <c r="C29" s="202"/>
      <c r="D29" s="458"/>
      <c r="E29" s="458"/>
      <c r="F29" s="8">
        <v>47</v>
      </c>
      <c r="G29" s="820" t="s">
        <v>15</v>
      </c>
      <c r="H29" s="822"/>
      <c r="I29" s="319">
        <v>-44584.1</v>
      </c>
      <c r="J29" s="8">
        <v>-104501.9</v>
      </c>
      <c r="K29" s="826">
        <v>-160918.79999999999</v>
      </c>
      <c r="L29" s="828"/>
      <c r="M29" s="826">
        <v>-150166.20000000001</v>
      </c>
      <c r="N29" s="828"/>
      <c r="O29" s="826"/>
      <c r="P29" s="828"/>
    </row>
    <row r="30" spans="1:16" ht="24.6" customHeight="1" x14ac:dyDescent="0.25">
      <c r="A30" s="890" t="s">
        <v>449</v>
      </c>
      <c r="B30" s="891"/>
      <c r="C30" s="202"/>
      <c r="D30" s="458"/>
      <c r="E30" s="458"/>
      <c r="F30" s="8">
        <v>42</v>
      </c>
      <c r="G30" s="215"/>
      <c r="H30" s="216"/>
      <c r="I30" s="319">
        <v>598.4</v>
      </c>
      <c r="J30" s="8"/>
      <c r="K30" s="220"/>
      <c r="L30" s="221"/>
      <c r="M30" s="220"/>
      <c r="N30" s="221"/>
      <c r="O30" s="220"/>
      <c r="P30" s="221"/>
    </row>
    <row r="31" spans="1:16" ht="20.45" customHeight="1" x14ac:dyDescent="0.25">
      <c r="A31" s="784" t="s">
        <v>133</v>
      </c>
      <c r="B31" s="786"/>
      <c r="C31" s="202"/>
      <c r="D31" s="458"/>
      <c r="E31" s="458"/>
      <c r="F31" s="8">
        <v>91</v>
      </c>
      <c r="G31" s="826" t="s">
        <v>15</v>
      </c>
      <c r="H31" s="828"/>
      <c r="I31" s="319">
        <v>13851.8</v>
      </c>
      <c r="J31" s="8">
        <v>33886.6</v>
      </c>
      <c r="K31" s="826">
        <v>33886.6</v>
      </c>
      <c r="L31" s="828"/>
      <c r="M31" s="826">
        <v>33886.6</v>
      </c>
      <c r="N31" s="828"/>
      <c r="O31" s="826">
        <v>33886.6</v>
      </c>
      <c r="P31" s="828"/>
    </row>
    <row r="32" spans="1:16" ht="31.15" customHeight="1" x14ac:dyDescent="0.25">
      <c r="A32" s="890" t="s">
        <v>450</v>
      </c>
      <c r="B32" s="891"/>
      <c r="C32" s="202"/>
      <c r="D32" s="458"/>
      <c r="E32" s="458"/>
      <c r="F32" s="8"/>
      <c r="G32" s="220"/>
      <c r="H32" s="221"/>
      <c r="I32" s="319">
        <v>-24.4</v>
      </c>
      <c r="J32" s="13"/>
      <c r="K32" s="220"/>
      <c r="L32" s="221"/>
      <c r="M32" s="220"/>
      <c r="N32" s="221"/>
      <c r="O32" s="220"/>
      <c r="P32" s="221"/>
    </row>
    <row r="33" spans="1:16" ht="16.899999999999999" customHeight="1" x14ac:dyDescent="0.25">
      <c r="A33" s="784" t="s">
        <v>134</v>
      </c>
      <c r="B33" s="786"/>
      <c r="C33" s="202"/>
      <c r="D33" s="458"/>
      <c r="E33" s="458"/>
      <c r="F33" s="8">
        <v>91</v>
      </c>
      <c r="G33" s="826" t="s">
        <v>15</v>
      </c>
      <c r="H33" s="828"/>
      <c r="I33" s="319">
        <v>-33886.6</v>
      </c>
      <c r="J33" s="8">
        <v>-33886.6</v>
      </c>
      <c r="K33" s="826">
        <v>-33886.6</v>
      </c>
      <c r="L33" s="828"/>
      <c r="M33" s="826">
        <v>-33886.6</v>
      </c>
      <c r="N33" s="828"/>
      <c r="O33" s="826">
        <v>-33886.6</v>
      </c>
      <c r="P33" s="828"/>
    </row>
    <row r="34" spans="1:16" ht="48" customHeight="1" x14ac:dyDescent="0.25">
      <c r="A34" s="910" t="s">
        <v>21</v>
      </c>
      <c r="B34" s="911"/>
      <c r="C34" s="458">
        <v>1</v>
      </c>
      <c r="D34" s="458"/>
      <c r="E34" s="459" t="s">
        <v>110</v>
      </c>
      <c r="F34" s="8">
        <v>1</v>
      </c>
      <c r="G34" s="820" t="s">
        <v>15</v>
      </c>
      <c r="H34" s="822"/>
      <c r="I34" s="319">
        <v>29697.599999999999</v>
      </c>
      <c r="J34" s="8">
        <v>51957.1</v>
      </c>
      <c r="K34" s="826">
        <v>31957.1</v>
      </c>
      <c r="L34" s="828"/>
      <c r="M34" s="826">
        <v>43457.1</v>
      </c>
      <c r="N34" s="828"/>
      <c r="O34" s="826">
        <v>59942.7</v>
      </c>
      <c r="P34" s="828"/>
    </row>
    <row r="35" spans="1:16" ht="14.45" customHeight="1" x14ac:dyDescent="0.25"/>
    <row r="36" spans="1:16" ht="21" customHeight="1" x14ac:dyDescent="0.25">
      <c r="A36" s="906" t="s">
        <v>22</v>
      </c>
      <c r="B36" s="907"/>
      <c r="C36" s="907"/>
      <c r="D36" s="907"/>
      <c r="E36" s="907"/>
      <c r="F36" s="907"/>
      <c r="G36" s="907"/>
      <c r="H36" s="907"/>
      <c r="I36" s="907"/>
      <c r="J36" s="907"/>
      <c r="K36" s="907"/>
      <c r="L36" s="907"/>
      <c r="M36" s="907"/>
      <c r="N36" s="907"/>
      <c r="O36" s="907"/>
      <c r="P36" s="908"/>
    </row>
    <row r="37" spans="1:16" ht="25.15" customHeight="1" x14ac:dyDescent="0.25">
      <c r="A37" s="841" t="s">
        <v>7</v>
      </c>
      <c r="B37" s="841"/>
      <c r="C37" s="841"/>
      <c r="D37" s="841" t="s">
        <v>2</v>
      </c>
      <c r="E37" s="841"/>
      <c r="F37" s="841"/>
      <c r="G37" s="841" t="s">
        <v>433</v>
      </c>
      <c r="H37" s="841"/>
      <c r="I37" s="841"/>
      <c r="J37" s="841"/>
      <c r="K37" s="841" t="s">
        <v>306</v>
      </c>
      <c r="L37" s="841"/>
      <c r="M37" s="841"/>
      <c r="N37" s="841" t="s">
        <v>434</v>
      </c>
      <c r="O37" s="841"/>
      <c r="P37" s="841"/>
    </row>
    <row r="38" spans="1:16" ht="64.150000000000006" customHeight="1" x14ac:dyDescent="0.25">
      <c r="A38" s="841"/>
      <c r="B38" s="841"/>
      <c r="C38" s="841"/>
      <c r="D38" s="91" t="s">
        <v>8</v>
      </c>
      <c r="E38" s="871" t="s">
        <v>23</v>
      </c>
      <c r="F38" s="871"/>
      <c r="G38" s="909" t="s">
        <v>24</v>
      </c>
      <c r="H38" s="909"/>
      <c r="I38" s="98" t="s">
        <v>25</v>
      </c>
      <c r="J38" s="98" t="s">
        <v>26</v>
      </c>
      <c r="K38" s="98" t="s">
        <v>24</v>
      </c>
      <c r="L38" s="98" t="s">
        <v>25</v>
      </c>
      <c r="M38" s="98" t="s">
        <v>26</v>
      </c>
      <c r="N38" s="98" t="s">
        <v>24</v>
      </c>
      <c r="O38" s="98" t="s">
        <v>25</v>
      </c>
      <c r="P38" s="98" t="s">
        <v>26</v>
      </c>
    </row>
    <row r="39" spans="1:16" ht="20.45" customHeight="1" x14ac:dyDescent="0.25">
      <c r="A39" s="883" t="s">
        <v>27</v>
      </c>
      <c r="B39" s="883"/>
      <c r="C39" s="883"/>
      <c r="D39" s="8"/>
      <c r="E39" s="841"/>
      <c r="F39" s="841"/>
      <c r="G39" s="844">
        <v>110812.1</v>
      </c>
      <c r="H39" s="844"/>
      <c r="I39" s="143"/>
      <c r="J39" s="143"/>
      <c r="K39" s="143">
        <v>100512.9</v>
      </c>
      <c r="L39" s="143"/>
      <c r="M39" s="143"/>
      <c r="N39" s="143">
        <v>59942.7</v>
      </c>
      <c r="O39" s="143"/>
      <c r="P39" s="143"/>
    </row>
    <row r="40" spans="1:16" s="12" customFormat="1" ht="20.45" customHeight="1" x14ac:dyDescent="0.25">
      <c r="A40" s="898" t="s">
        <v>132</v>
      </c>
      <c r="B40" s="898"/>
      <c r="C40" s="898"/>
      <c r="D40" s="96" t="s">
        <v>28</v>
      </c>
      <c r="E40" s="899">
        <v>3</v>
      </c>
      <c r="F40" s="899"/>
      <c r="G40" s="841">
        <v>110812.1</v>
      </c>
      <c r="H40" s="841"/>
      <c r="I40" s="142"/>
      <c r="J40" s="142"/>
      <c r="K40" s="142">
        <v>100512.9</v>
      </c>
      <c r="L40" s="142"/>
      <c r="M40" s="142"/>
      <c r="N40" s="142">
        <v>59942.7</v>
      </c>
      <c r="O40" s="142"/>
      <c r="P40" s="142"/>
    </row>
    <row r="41" spans="1:16" s="12" customFormat="1" ht="20.45" customHeight="1" x14ac:dyDescent="0.25">
      <c r="A41" s="900" t="s">
        <v>29</v>
      </c>
      <c r="B41" s="901"/>
      <c r="C41" s="902"/>
      <c r="D41" s="96" t="s">
        <v>30</v>
      </c>
      <c r="E41" s="903"/>
      <c r="F41" s="904"/>
      <c r="G41" s="903"/>
      <c r="H41" s="904"/>
      <c r="I41" s="96"/>
      <c r="J41" s="96"/>
      <c r="K41" s="96"/>
      <c r="L41" s="96"/>
      <c r="M41" s="96"/>
      <c r="N41" s="96"/>
      <c r="O41" s="96"/>
      <c r="P41" s="96"/>
    </row>
    <row r="42" spans="1:16" s="12" customFormat="1" ht="20.45" customHeight="1" x14ac:dyDescent="0.25">
      <c r="A42" s="903"/>
      <c r="B42" s="905"/>
      <c r="C42" s="904"/>
      <c r="D42" s="96"/>
      <c r="E42" s="903"/>
      <c r="F42" s="904"/>
      <c r="G42" s="903"/>
      <c r="H42" s="904"/>
      <c r="I42" s="96"/>
      <c r="J42" s="96"/>
      <c r="K42" s="96"/>
      <c r="L42" s="96"/>
      <c r="M42" s="96"/>
      <c r="N42" s="96"/>
      <c r="O42" s="96"/>
      <c r="P42" s="96"/>
    </row>
    <row r="43" spans="1:16" ht="20.45" customHeight="1" x14ac:dyDescent="0.25">
      <c r="A43" s="883" t="s">
        <v>27</v>
      </c>
      <c r="B43" s="883"/>
      <c r="C43" s="883"/>
      <c r="D43" s="8"/>
      <c r="E43" s="841"/>
      <c r="F43" s="841"/>
      <c r="G43" s="844">
        <f>G44+G45</f>
        <v>110812.1</v>
      </c>
      <c r="H43" s="844"/>
      <c r="I43" s="143"/>
      <c r="J43" s="143"/>
      <c r="K43" s="143">
        <v>100512.9</v>
      </c>
      <c r="L43" s="143"/>
      <c r="M43" s="143"/>
      <c r="N43" s="143">
        <v>59942.7</v>
      </c>
      <c r="O43" s="143"/>
      <c r="P43" s="143"/>
    </row>
    <row r="44" spans="1:16" s="12" customFormat="1" ht="20.45" customHeight="1" x14ac:dyDescent="0.25">
      <c r="A44" s="898" t="s">
        <v>31</v>
      </c>
      <c r="B44" s="898"/>
      <c r="C44" s="898"/>
      <c r="D44" s="72"/>
      <c r="E44" s="899"/>
      <c r="F44" s="899"/>
      <c r="G44" s="899">
        <v>78855</v>
      </c>
      <c r="H44" s="899"/>
      <c r="I44" s="96"/>
      <c r="J44" s="96"/>
      <c r="K44" s="96">
        <v>57055.8</v>
      </c>
      <c r="L44" s="96"/>
      <c r="M44" s="96"/>
      <c r="N44" s="96"/>
      <c r="O44" s="96"/>
      <c r="P44" s="96"/>
    </row>
    <row r="45" spans="1:16" s="12" customFormat="1" ht="20.45" customHeight="1" x14ac:dyDescent="0.25">
      <c r="A45" s="898" t="s">
        <v>32</v>
      </c>
      <c r="B45" s="898"/>
      <c r="C45" s="898"/>
      <c r="D45" s="72"/>
      <c r="E45" s="899">
        <v>1</v>
      </c>
      <c r="F45" s="899"/>
      <c r="G45" s="899">
        <v>31957.1</v>
      </c>
      <c r="H45" s="899"/>
      <c r="I45" s="96"/>
      <c r="J45" s="96"/>
      <c r="K45" s="96">
        <v>43457.1</v>
      </c>
      <c r="L45" s="96"/>
      <c r="M45" s="96"/>
      <c r="N45" s="96">
        <v>59942.7</v>
      </c>
      <c r="O45" s="96"/>
      <c r="P45" s="96"/>
    </row>
    <row r="46" spans="1:16" ht="19.149999999999999" customHeight="1" x14ac:dyDescent="0.25"/>
    <row r="47" spans="1:16" x14ac:dyDescent="0.25">
      <c r="A47" s="839" t="s">
        <v>33</v>
      </c>
      <c r="B47" s="839"/>
      <c r="C47" s="839"/>
      <c r="D47" s="839"/>
      <c r="E47" s="839"/>
      <c r="F47" s="839"/>
      <c r="G47" s="839"/>
      <c r="H47" s="839"/>
      <c r="I47" s="839"/>
      <c r="J47" s="839"/>
      <c r="K47" s="839"/>
      <c r="L47" s="839"/>
      <c r="M47" s="839"/>
      <c r="N47" s="839"/>
      <c r="O47" s="839"/>
      <c r="P47" s="839"/>
    </row>
    <row r="48" spans="1:16" x14ac:dyDescent="0.25">
      <c r="A48" s="841" t="s">
        <v>7</v>
      </c>
      <c r="B48" s="841"/>
      <c r="C48" s="841" t="s">
        <v>2</v>
      </c>
      <c r="D48" s="841"/>
      <c r="E48" s="841"/>
      <c r="F48" s="841"/>
      <c r="G48" s="841"/>
      <c r="H48" s="841"/>
      <c r="I48" s="854" t="s">
        <v>34</v>
      </c>
      <c r="J48" s="856"/>
      <c r="K48" s="91">
        <v>2015</v>
      </c>
      <c r="L48" s="91">
        <v>2016</v>
      </c>
      <c r="M48" s="91">
        <v>2017</v>
      </c>
      <c r="N48" s="91">
        <v>2018</v>
      </c>
      <c r="O48" s="91">
        <v>2019</v>
      </c>
      <c r="P48" s="91">
        <v>2020</v>
      </c>
    </row>
    <row r="49" spans="1:16" ht="51.6" customHeight="1" x14ac:dyDescent="0.25">
      <c r="A49" s="841"/>
      <c r="B49" s="841"/>
      <c r="C49" s="97" t="s">
        <v>35</v>
      </c>
      <c r="D49" s="97" t="s">
        <v>36</v>
      </c>
      <c r="E49" s="97" t="s">
        <v>37</v>
      </c>
      <c r="F49" s="97" t="s">
        <v>38</v>
      </c>
      <c r="G49" s="97" t="s">
        <v>39</v>
      </c>
      <c r="H49" s="97" t="s">
        <v>40</v>
      </c>
      <c r="I49" s="857"/>
      <c r="J49" s="859"/>
      <c r="K49" s="98" t="s">
        <v>10</v>
      </c>
      <c r="L49" s="98" t="s">
        <v>10</v>
      </c>
      <c r="M49" s="98" t="s">
        <v>11</v>
      </c>
      <c r="N49" s="98" t="s">
        <v>12</v>
      </c>
      <c r="O49" s="98" t="s">
        <v>13</v>
      </c>
      <c r="P49" s="98" t="s">
        <v>13</v>
      </c>
    </row>
    <row r="50" spans="1:16" x14ac:dyDescent="0.25">
      <c r="A50" s="851" t="s">
        <v>27</v>
      </c>
      <c r="B50" s="853"/>
      <c r="C50" s="13"/>
      <c r="D50" s="13"/>
      <c r="E50" s="13"/>
      <c r="F50" s="13"/>
      <c r="G50" s="13"/>
      <c r="H50" s="13"/>
      <c r="I50" s="888"/>
      <c r="J50" s="889"/>
      <c r="K50" s="95" t="s">
        <v>15</v>
      </c>
      <c r="L50" s="95">
        <v>27429.7</v>
      </c>
      <c r="M50" s="258">
        <v>43376.800000000003</v>
      </c>
      <c r="N50" s="258">
        <v>78855</v>
      </c>
      <c r="O50" s="258">
        <v>57055.8</v>
      </c>
      <c r="P50" s="13"/>
    </row>
    <row r="51" spans="1:16" ht="27" customHeight="1" x14ac:dyDescent="0.25">
      <c r="A51" s="892" t="s">
        <v>554</v>
      </c>
      <c r="B51" s="893"/>
      <c r="C51" s="33">
        <v>298</v>
      </c>
      <c r="D51" s="13">
        <v>2</v>
      </c>
      <c r="E51" s="13">
        <v>2054</v>
      </c>
      <c r="F51" s="13">
        <v>411</v>
      </c>
      <c r="G51" s="13">
        <v>70074</v>
      </c>
      <c r="H51" s="13"/>
      <c r="I51" s="826"/>
      <c r="J51" s="828"/>
      <c r="K51" s="91" t="s">
        <v>15</v>
      </c>
      <c r="L51" s="611">
        <f>L52+L53+L55+L57+L54+L56</f>
        <v>27429.700000000004</v>
      </c>
      <c r="M51" s="611">
        <f>M52+M53+M55+M57</f>
        <v>43376.800000000025</v>
      </c>
      <c r="N51" s="611">
        <f>N52+N53+N55+N57</f>
        <v>78855</v>
      </c>
      <c r="O51" s="611">
        <f>O52+O53+O55+O57</f>
        <v>57055.799999999996</v>
      </c>
      <c r="P51" s="234">
        <f>P52+P53+P55+P57</f>
        <v>0</v>
      </c>
    </row>
    <row r="52" spans="1:16" ht="67.150000000000006" customHeight="1" x14ac:dyDescent="0.25">
      <c r="A52" s="894" t="s">
        <v>131</v>
      </c>
      <c r="B52" s="895"/>
      <c r="C52" s="118"/>
      <c r="D52" s="8"/>
      <c r="E52" s="8"/>
      <c r="F52" s="8"/>
      <c r="G52" s="8"/>
      <c r="H52" s="8">
        <v>595410</v>
      </c>
      <c r="I52" s="826"/>
      <c r="J52" s="828"/>
      <c r="K52" s="91" t="s">
        <v>15</v>
      </c>
      <c r="L52" s="253">
        <v>91474.6</v>
      </c>
      <c r="M52" s="8">
        <v>147878.70000000001</v>
      </c>
      <c r="N52" s="8">
        <v>239773.8</v>
      </c>
      <c r="O52" s="8">
        <v>207222</v>
      </c>
      <c r="P52" s="8"/>
    </row>
    <row r="53" spans="1:16" ht="54.6" customHeight="1" x14ac:dyDescent="0.25">
      <c r="A53" s="896" t="s">
        <v>319</v>
      </c>
      <c r="B53" s="897"/>
      <c r="C53" s="118"/>
      <c r="D53" s="8"/>
      <c r="E53" s="8"/>
      <c r="F53" s="8"/>
      <c r="G53" s="8"/>
      <c r="H53" s="8">
        <v>472430</v>
      </c>
      <c r="I53" s="137"/>
      <c r="J53" s="138"/>
      <c r="K53" s="139" t="s">
        <v>15</v>
      </c>
      <c r="L53" s="253">
        <v>-44584.1</v>
      </c>
      <c r="M53" s="8">
        <v>-104501.9</v>
      </c>
      <c r="N53" s="8">
        <v>-160918.79999999999</v>
      </c>
      <c r="O53" s="8">
        <v>-150166.20000000001</v>
      </c>
      <c r="P53" s="8"/>
    </row>
    <row r="54" spans="1:16" ht="22.9" customHeight="1" x14ac:dyDescent="0.25">
      <c r="A54" s="890" t="s">
        <v>449</v>
      </c>
      <c r="B54" s="891"/>
      <c r="C54" s="33"/>
      <c r="D54" s="8"/>
      <c r="E54" s="8"/>
      <c r="F54" s="8"/>
      <c r="G54" s="8"/>
      <c r="H54" s="8">
        <v>422000</v>
      </c>
      <c r="I54" s="220"/>
      <c r="J54" s="221"/>
      <c r="K54" s="224"/>
      <c r="L54" s="253">
        <v>598.4</v>
      </c>
      <c r="M54" s="8"/>
      <c r="N54" s="8"/>
      <c r="O54" s="8"/>
      <c r="P54" s="8"/>
    </row>
    <row r="55" spans="1:16" ht="19.149999999999999" customHeight="1" x14ac:dyDescent="0.25">
      <c r="A55" s="890" t="s">
        <v>133</v>
      </c>
      <c r="B55" s="891"/>
      <c r="C55" s="33"/>
      <c r="D55" s="8"/>
      <c r="E55" s="8"/>
      <c r="F55" s="8"/>
      <c r="G55" s="8"/>
      <c r="H55" s="8">
        <v>910000</v>
      </c>
      <c r="I55" s="826"/>
      <c r="J55" s="828"/>
      <c r="K55" s="91" t="s">
        <v>15</v>
      </c>
      <c r="L55" s="253">
        <v>13851.8</v>
      </c>
      <c r="M55" s="8">
        <v>33886.6</v>
      </c>
      <c r="N55" s="8">
        <v>33886.6</v>
      </c>
      <c r="O55" s="8">
        <v>33886.6</v>
      </c>
      <c r="P55" s="8">
        <v>33886.6</v>
      </c>
    </row>
    <row r="56" spans="1:16" ht="33.6" customHeight="1" x14ac:dyDescent="0.25">
      <c r="A56" s="890" t="s">
        <v>450</v>
      </c>
      <c r="B56" s="891"/>
      <c r="C56" s="33"/>
      <c r="D56" s="8"/>
      <c r="E56" s="8"/>
      <c r="F56" s="8"/>
      <c r="G56" s="8"/>
      <c r="H56" s="8"/>
      <c r="I56" s="220"/>
      <c r="J56" s="221"/>
      <c r="K56" s="224"/>
      <c r="L56" s="253">
        <v>-24.4</v>
      </c>
      <c r="M56" s="8"/>
      <c r="N56" s="8"/>
      <c r="O56" s="8"/>
      <c r="P56" s="8"/>
    </row>
    <row r="57" spans="1:16" ht="20.45" customHeight="1" x14ac:dyDescent="0.25">
      <c r="A57" s="890" t="s">
        <v>134</v>
      </c>
      <c r="B57" s="891"/>
      <c r="C57" s="13"/>
      <c r="D57" s="8"/>
      <c r="E57" s="8"/>
      <c r="F57" s="8"/>
      <c r="G57" s="8"/>
      <c r="H57" s="8">
        <v>930000</v>
      </c>
      <c r="I57" s="826"/>
      <c r="J57" s="828"/>
      <c r="K57" s="91" t="s">
        <v>15</v>
      </c>
      <c r="L57" s="253">
        <v>-33886.6</v>
      </c>
      <c r="M57" s="8">
        <v>-33886.6</v>
      </c>
      <c r="N57" s="8">
        <v>-33886.6</v>
      </c>
      <c r="O57" s="8">
        <v>-33886.6</v>
      </c>
      <c r="P57" s="8">
        <v>-33886.6</v>
      </c>
    </row>
    <row r="58" spans="1:16" x14ac:dyDescent="0.25">
      <c r="A58" s="99"/>
      <c r="B58" s="100"/>
      <c r="C58" s="13"/>
      <c r="D58" s="13"/>
      <c r="E58" s="13"/>
      <c r="F58" s="13"/>
      <c r="G58" s="13"/>
      <c r="H58" s="13"/>
      <c r="I58" s="826"/>
      <c r="J58" s="828"/>
      <c r="K58" s="91" t="s">
        <v>15</v>
      </c>
      <c r="L58" s="234"/>
      <c r="M58" s="13"/>
      <c r="N58" s="13"/>
      <c r="O58" s="13"/>
      <c r="P58" s="13"/>
    </row>
    <row r="59" spans="1:16" x14ac:dyDescent="0.25">
      <c r="A59" s="826"/>
      <c r="B59" s="827"/>
    </row>
    <row r="60" spans="1:16" ht="26.25" customHeight="1" x14ac:dyDescent="0.25">
      <c r="A60" s="886" t="s">
        <v>41</v>
      </c>
      <c r="B60" s="886"/>
      <c r="C60" s="886"/>
      <c r="D60" s="886"/>
      <c r="E60" s="886"/>
      <c r="F60" s="886"/>
      <c r="G60" s="886"/>
      <c r="H60" s="886"/>
      <c r="I60" s="886"/>
      <c r="J60" s="886"/>
      <c r="K60" s="886"/>
      <c r="L60" s="886"/>
      <c r="M60" s="886"/>
      <c r="N60" s="886"/>
      <c r="O60" s="886"/>
      <c r="P60" s="887"/>
    </row>
    <row r="61" spans="1:16" ht="16.899999999999999" customHeight="1" x14ac:dyDescent="0.25">
      <c r="A61" s="884"/>
      <c r="B61" s="881"/>
      <c r="C61" s="884"/>
      <c r="D61" s="880"/>
      <c r="E61" s="880"/>
      <c r="F61" s="880"/>
      <c r="G61" s="880"/>
      <c r="H61" s="880"/>
      <c r="I61" s="880"/>
      <c r="J61" s="880"/>
      <c r="K61" s="880"/>
      <c r="L61" s="880"/>
      <c r="M61" s="880"/>
      <c r="N61" s="881"/>
      <c r="O61" s="860" t="s">
        <v>2</v>
      </c>
      <c r="P61" s="860"/>
    </row>
    <row r="62" spans="1:16" ht="20.25" customHeight="1" x14ac:dyDescent="0.25">
      <c r="A62" s="883" t="s">
        <v>42</v>
      </c>
      <c r="B62" s="883"/>
      <c r="C62" s="884" t="s">
        <v>232</v>
      </c>
      <c r="D62" s="880"/>
      <c r="E62" s="880"/>
      <c r="F62" s="880"/>
      <c r="G62" s="880"/>
      <c r="H62" s="880"/>
      <c r="I62" s="880"/>
      <c r="J62" s="880"/>
      <c r="K62" s="880"/>
      <c r="L62" s="880"/>
      <c r="M62" s="880"/>
      <c r="N62" s="881"/>
      <c r="O62" s="885" t="s">
        <v>233</v>
      </c>
      <c r="P62" s="885"/>
    </row>
    <row r="63" spans="1:16" ht="21.6" customHeight="1" x14ac:dyDescent="0.25">
      <c r="A63" s="883" t="s">
        <v>43</v>
      </c>
      <c r="B63" s="883"/>
      <c r="C63" s="884" t="s">
        <v>232</v>
      </c>
      <c r="D63" s="880"/>
      <c r="E63" s="880"/>
      <c r="F63" s="880"/>
      <c r="G63" s="880"/>
      <c r="H63" s="880"/>
      <c r="I63" s="880"/>
      <c r="J63" s="880"/>
      <c r="K63" s="880"/>
      <c r="L63" s="880"/>
      <c r="M63" s="880"/>
      <c r="N63" s="881"/>
      <c r="O63" s="860">
        <v>50</v>
      </c>
      <c r="P63" s="860"/>
    </row>
    <row r="64" spans="1:16" ht="21.6" customHeight="1" x14ac:dyDescent="0.25">
      <c r="A64" s="883" t="s">
        <v>45</v>
      </c>
      <c r="B64" s="883"/>
      <c r="C64" s="884" t="s">
        <v>275</v>
      </c>
      <c r="D64" s="880"/>
      <c r="E64" s="880"/>
      <c r="F64" s="880"/>
      <c r="G64" s="880"/>
      <c r="H64" s="880"/>
      <c r="I64" s="880"/>
      <c r="J64" s="880"/>
      <c r="K64" s="880"/>
      <c r="L64" s="880"/>
      <c r="M64" s="880"/>
      <c r="N64" s="881"/>
      <c r="O64" s="885" t="s">
        <v>141</v>
      </c>
      <c r="P64" s="885"/>
    </row>
    <row r="66" spans="1:16" ht="24.75" customHeight="1" x14ac:dyDescent="0.25">
      <c r="A66" s="840" t="s">
        <v>46</v>
      </c>
      <c r="B66" s="840"/>
      <c r="C66" s="840"/>
      <c r="D66" s="840"/>
      <c r="E66" s="840"/>
      <c r="F66" s="840"/>
      <c r="G66" s="840"/>
      <c r="H66" s="840"/>
      <c r="I66" s="840"/>
      <c r="J66" s="840"/>
      <c r="K66" s="840"/>
      <c r="L66" s="840"/>
      <c r="M66" s="840"/>
      <c r="N66" s="840"/>
      <c r="O66" s="840"/>
      <c r="P66" s="840"/>
    </row>
    <row r="67" spans="1:16" ht="19.5" customHeight="1" x14ac:dyDescent="0.25">
      <c r="A67" s="873" t="s">
        <v>47</v>
      </c>
      <c r="B67" s="874"/>
      <c r="C67" s="875"/>
      <c r="D67" s="788" t="s">
        <v>586</v>
      </c>
      <c r="E67" s="788"/>
      <c r="F67" s="788"/>
      <c r="G67" s="788"/>
      <c r="H67" s="788"/>
      <c r="I67" s="788"/>
      <c r="J67" s="788"/>
      <c r="K67" s="788"/>
      <c r="L67" s="788"/>
      <c r="M67" s="788"/>
      <c r="N67" s="788"/>
      <c r="O67" s="788"/>
      <c r="P67" s="789"/>
    </row>
    <row r="68" spans="1:16" ht="54" customHeight="1" x14ac:dyDescent="0.25">
      <c r="A68" s="876" t="s">
        <v>48</v>
      </c>
      <c r="B68" s="877"/>
      <c r="C68" s="878"/>
      <c r="D68" s="879" t="s">
        <v>587</v>
      </c>
      <c r="E68" s="782"/>
      <c r="F68" s="782"/>
      <c r="G68" s="782"/>
      <c r="H68" s="782"/>
      <c r="I68" s="782"/>
      <c r="J68" s="782"/>
      <c r="K68" s="782"/>
      <c r="L68" s="782"/>
      <c r="M68" s="782"/>
      <c r="N68" s="782"/>
      <c r="O68" s="782"/>
      <c r="P68" s="783"/>
    </row>
    <row r="69" spans="1:16" ht="97.5" customHeight="1" x14ac:dyDescent="0.25">
      <c r="A69" s="880" t="s">
        <v>49</v>
      </c>
      <c r="B69" s="880"/>
      <c r="C69" s="881"/>
      <c r="D69" s="879" t="s">
        <v>588</v>
      </c>
      <c r="E69" s="879"/>
      <c r="F69" s="879"/>
      <c r="G69" s="879"/>
      <c r="H69" s="879"/>
      <c r="I69" s="879"/>
      <c r="J69" s="879"/>
      <c r="K69" s="879"/>
      <c r="L69" s="879"/>
      <c r="M69" s="879"/>
      <c r="N69" s="879"/>
      <c r="O69" s="879"/>
      <c r="P69" s="882"/>
    </row>
    <row r="70" spans="1:16" ht="26.25" customHeight="1" x14ac:dyDescent="0.25">
      <c r="A70" s="839" t="s">
        <v>50</v>
      </c>
      <c r="B70" s="839"/>
      <c r="C70" s="839"/>
      <c r="D70" s="839"/>
      <c r="E70" s="839"/>
      <c r="F70" s="839"/>
      <c r="G70" s="839"/>
      <c r="H70" s="839"/>
      <c r="I70" s="839"/>
      <c r="J70" s="839"/>
      <c r="K70" s="839"/>
      <c r="L70" s="839"/>
      <c r="M70" s="839"/>
      <c r="N70" s="839"/>
      <c r="O70" s="839"/>
      <c r="P70" s="839"/>
    </row>
    <row r="71" spans="1:16" ht="24" customHeight="1" x14ac:dyDescent="0.25">
      <c r="A71" s="868" t="s">
        <v>51</v>
      </c>
      <c r="B71" s="841" t="s">
        <v>2</v>
      </c>
      <c r="C71" s="841" t="s">
        <v>7</v>
      </c>
      <c r="D71" s="841"/>
      <c r="E71" s="841"/>
      <c r="F71" s="841"/>
      <c r="G71" s="841"/>
      <c r="H71" s="841"/>
      <c r="I71" s="841"/>
      <c r="J71" s="871" t="s">
        <v>52</v>
      </c>
      <c r="K71" s="14">
        <v>2015</v>
      </c>
      <c r="L71" s="14">
        <v>2016</v>
      </c>
      <c r="M71" s="14">
        <v>2017</v>
      </c>
      <c r="N71" s="122">
        <v>2018</v>
      </c>
      <c r="O71" s="122">
        <v>2019</v>
      </c>
      <c r="P71" s="122">
        <v>2020</v>
      </c>
    </row>
    <row r="72" spans="1:16" ht="50.25" customHeight="1" x14ac:dyDescent="0.25">
      <c r="A72" s="869"/>
      <c r="B72" s="870"/>
      <c r="C72" s="841"/>
      <c r="D72" s="841"/>
      <c r="E72" s="841"/>
      <c r="F72" s="841"/>
      <c r="G72" s="841"/>
      <c r="H72" s="841"/>
      <c r="I72" s="841"/>
      <c r="J72" s="871"/>
      <c r="K72" s="15" t="s">
        <v>10</v>
      </c>
      <c r="L72" s="15" t="s">
        <v>10</v>
      </c>
      <c r="M72" s="15" t="s">
        <v>11</v>
      </c>
      <c r="N72" s="121" t="s">
        <v>12</v>
      </c>
      <c r="O72" s="121" t="s">
        <v>13</v>
      </c>
      <c r="P72" s="121" t="s">
        <v>13</v>
      </c>
    </row>
    <row r="73" spans="1:16" ht="30" customHeight="1" x14ac:dyDescent="0.25">
      <c r="A73" s="866" t="s">
        <v>53</v>
      </c>
      <c r="B73" s="661" t="s">
        <v>142</v>
      </c>
      <c r="C73" s="771" t="s">
        <v>589</v>
      </c>
      <c r="D73" s="772"/>
      <c r="E73" s="772"/>
      <c r="F73" s="772"/>
      <c r="G73" s="772"/>
      <c r="H73" s="772"/>
      <c r="I73" s="773"/>
      <c r="J73" s="661" t="s">
        <v>112</v>
      </c>
      <c r="K73" s="661" t="s">
        <v>15</v>
      </c>
      <c r="L73" s="668">
        <v>104</v>
      </c>
      <c r="M73" s="662">
        <v>102</v>
      </c>
      <c r="N73" s="662">
        <v>108</v>
      </c>
      <c r="O73" s="662">
        <v>108</v>
      </c>
      <c r="P73" s="662">
        <v>108</v>
      </c>
    </row>
    <row r="74" spans="1:16" ht="28.5" customHeight="1" x14ac:dyDescent="0.25">
      <c r="A74" s="867"/>
      <c r="B74" s="661" t="s">
        <v>177</v>
      </c>
      <c r="C74" s="771" t="s">
        <v>590</v>
      </c>
      <c r="D74" s="772"/>
      <c r="E74" s="772"/>
      <c r="F74" s="772"/>
      <c r="G74" s="772"/>
      <c r="H74" s="772"/>
      <c r="I74" s="773"/>
      <c r="J74" s="661" t="s">
        <v>112</v>
      </c>
      <c r="K74" s="661" t="s">
        <v>15</v>
      </c>
      <c r="L74" s="668">
        <v>109.4</v>
      </c>
      <c r="M74" s="662">
        <v>105</v>
      </c>
      <c r="N74" s="662">
        <v>110</v>
      </c>
      <c r="O74" s="662">
        <v>110</v>
      </c>
      <c r="P74" s="662">
        <v>110</v>
      </c>
    </row>
    <row r="75" spans="1:16" ht="33.75" customHeight="1" x14ac:dyDescent="0.25">
      <c r="A75" s="872"/>
      <c r="B75" s="661" t="s">
        <v>408</v>
      </c>
      <c r="C75" s="771" t="s">
        <v>591</v>
      </c>
      <c r="D75" s="772"/>
      <c r="E75" s="772"/>
      <c r="F75" s="772"/>
      <c r="G75" s="772"/>
      <c r="H75" s="772"/>
      <c r="I75" s="773"/>
      <c r="J75" s="661" t="s">
        <v>112</v>
      </c>
      <c r="K75" s="661" t="s">
        <v>15</v>
      </c>
      <c r="L75" s="668">
        <f>100-6.9</f>
        <v>93.1</v>
      </c>
      <c r="M75" s="662">
        <v>104</v>
      </c>
      <c r="N75" s="662">
        <v>103</v>
      </c>
      <c r="O75" s="662">
        <v>103</v>
      </c>
      <c r="P75" s="662">
        <v>103</v>
      </c>
    </row>
    <row r="76" spans="1:16" ht="33" customHeight="1" x14ac:dyDescent="0.25">
      <c r="A76" s="861" t="s">
        <v>54</v>
      </c>
      <c r="B76" s="663" t="s">
        <v>144</v>
      </c>
      <c r="C76" s="862" t="s">
        <v>592</v>
      </c>
      <c r="D76" s="863"/>
      <c r="E76" s="863"/>
      <c r="F76" s="863"/>
      <c r="G76" s="863"/>
      <c r="H76" s="863"/>
      <c r="I76" s="864"/>
      <c r="J76" s="663" t="s">
        <v>418</v>
      </c>
      <c r="K76" s="653" t="s">
        <v>15</v>
      </c>
      <c r="L76" s="633">
        <v>1000</v>
      </c>
      <c r="M76" s="670">
        <v>100</v>
      </c>
      <c r="N76" s="670">
        <v>150</v>
      </c>
      <c r="O76" s="670">
        <v>200</v>
      </c>
      <c r="P76" s="670">
        <v>250</v>
      </c>
    </row>
    <row r="77" spans="1:16" ht="24" customHeight="1" x14ac:dyDescent="0.25">
      <c r="A77" s="861"/>
      <c r="B77" s="663" t="s">
        <v>145</v>
      </c>
      <c r="C77" s="862" t="s">
        <v>593</v>
      </c>
      <c r="D77" s="863"/>
      <c r="E77" s="863"/>
      <c r="F77" s="863"/>
      <c r="G77" s="863"/>
      <c r="H77" s="863"/>
      <c r="I77" s="864"/>
      <c r="J77" s="663" t="s">
        <v>418</v>
      </c>
      <c r="K77" s="653" t="s">
        <v>15</v>
      </c>
      <c r="L77" s="633">
        <v>10</v>
      </c>
      <c r="M77" s="670">
        <v>12</v>
      </c>
      <c r="N77" s="670">
        <v>14</v>
      </c>
      <c r="O77" s="670">
        <v>16</v>
      </c>
      <c r="P77" s="670">
        <v>18</v>
      </c>
    </row>
    <row r="78" spans="1:16" ht="30.75" customHeight="1" x14ac:dyDescent="0.25">
      <c r="A78" s="861"/>
      <c r="B78" s="663" t="s">
        <v>147</v>
      </c>
      <c r="C78" s="862" t="s">
        <v>594</v>
      </c>
      <c r="D78" s="863"/>
      <c r="E78" s="863"/>
      <c r="F78" s="863"/>
      <c r="G78" s="863"/>
      <c r="H78" s="863"/>
      <c r="I78" s="864"/>
      <c r="J78" s="663" t="s">
        <v>418</v>
      </c>
      <c r="K78" s="653" t="s">
        <v>15</v>
      </c>
      <c r="L78" s="633">
        <v>2454</v>
      </c>
      <c r="M78" s="670">
        <v>823</v>
      </c>
      <c r="N78" s="670">
        <v>1000</v>
      </c>
      <c r="O78" s="670">
        <v>1200</v>
      </c>
      <c r="P78" s="670">
        <v>1400</v>
      </c>
    </row>
    <row r="79" spans="1:16" ht="30" customHeight="1" x14ac:dyDescent="0.25">
      <c r="A79" s="861"/>
      <c r="B79" s="663" t="s">
        <v>169</v>
      </c>
      <c r="C79" s="862" t="s">
        <v>595</v>
      </c>
      <c r="D79" s="863"/>
      <c r="E79" s="863"/>
      <c r="F79" s="863"/>
      <c r="G79" s="863"/>
      <c r="H79" s="863"/>
      <c r="I79" s="864"/>
      <c r="J79" s="663" t="s">
        <v>418</v>
      </c>
      <c r="K79" s="653" t="s">
        <v>15</v>
      </c>
      <c r="L79" s="633">
        <v>17</v>
      </c>
      <c r="M79" s="670">
        <v>15</v>
      </c>
      <c r="N79" s="670">
        <v>18</v>
      </c>
      <c r="O79" s="670">
        <v>20</v>
      </c>
      <c r="P79" s="670">
        <v>22</v>
      </c>
    </row>
    <row r="80" spans="1:16" ht="34.5" customHeight="1" x14ac:dyDescent="0.25">
      <c r="A80" s="861"/>
      <c r="B80" s="663" t="s">
        <v>170</v>
      </c>
      <c r="C80" s="862" t="s">
        <v>596</v>
      </c>
      <c r="D80" s="863"/>
      <c r="E80" s="863"/>
      <c r="F80" s="863"/>
      <c r="G80" s="863"/>
      <c r="H80" s="863"/>
      <c r="I80" s="864"/>
      <c r="J80" s="663" t="s">
        <v>418</v>
      </c>
      <c r="K80" s="653" t="s">
        <v>15</v>
      </c>
      <c r="L80" s="633">
        <v>3</v>
      </c>
      <c r="M80" s="670">
        <v>4</v>
      </c>
      <c r="N80" s="670">
        <v>4</v>
      </c>
      <c r="O80" s="670">
        <v>5</v>
      </c>
      <c r="P80" s="670">
        <v>6</v>
      </c>
    </row>
    <row r="81" spans="1:16" ht="23.25" customHeight="1" x14ac:dyDescent="0.25">
      <c r="A81" s="861"/>
      <c r="B81" s="663" t="s">
        <v>203</v>
      </c>
      <c r="C81" s="862" t="s">
        <v>597</v>
      </c>
      <c r="D81" s="863"/>
      <c r="E81" s="863"/>
      <c r="F81" s="863"/>
      <c r="G81" s="863"/>
      <c r="H81" s="863"/>
      <c r="I81" s="864"/>
      <c r="J81" s="663" t="s">
        <v>418</v>
      </c>
      <c r="K81" s="653" t="s">
        <v>15</v>
      </c>
      <c r="L81" s="633">
        <v>8</v>
      </c>
      <c r="M81" s="670">
        <v>7</v>
      </c>
      <c r="N81" s="670">
        <v>4</v>
      </c>
      <c r="O81" s="670">
        <v>4</v>
      </c>
      <c r="P81" s="670">
        <v>4</v>
      </c>
    </row>
    <row r="82" spans="1:16" ht="22.5" customHeight="1" x14ac:dyDescent="0.25">
      <c r="A82" s="861"/>
      <c r="B82" s="663" t="s">
        <v>205</v>
      </c>
      <c r="C82" s="862" t="s">
        <v>598</v>
      </c>
      <c r="D82" s="863"/>
      <c r="E82" s="863"/>
      <c r="F82" s="863"/>
      <c r="G82" s="863"/>
      <c r="H82" s="863"/>
      <c r="I82" s="864"/>
      <c r="J82" s="663" t="s">
        <v>418</v>
      </c>
      <c r="K82" s="653" t="s">
        <v>15</v>
      </c>
      <c r="L82" s="633">
        <v>11</v>
      </c>
      <c r="M82" s="670">
        <v>7</v>
      </c>
      <c r="N82" s="670">
        <v>5</v>
      </c>
      <c r="O82" s="670">
        <v>5</v>
      </c>
      <c r="P82" s="670">
        <v>5</v>
      </c>
    </row>
    <row r="83" spans="1:16" ht="21" customHeight="1" x14ac:dyDescent="0.25">
      <c r="A83" s="861"/>
      <c r="B83" s="663" t="s">
        <v>227</v>
      </c>
      <c r="C83" s="862" t="s">
        <v>599</v>
      </c>
      <c r="D83" s="863"/>
      <c r="E83" s="863"/>
      <c r="F83" s="863"/>
      <c r="G83" s="863"/>
      <c r="H83" s="863"/>
      <c r="I83" s="864"/>
      <c r="J83" s="663" t="s">
        <v>418</v>
      </c>
      <c r="K83" s="653" t="s">
        <v>15</v>
      </c>
      <c r="L83" s="633">
        <v>8</v>
      </c>
      <c r="M83" s="670">
        <v>7</v>
      </c>
      <c r="N83" s="670">
        <v>7</v>
      </c>
      <c r="O83" s="670">
        <v>7</v>
      </c>
      <c r="P83" s="670">
        <v>7</v>
      </c>
    </row>
    <row r="84" spans="1:16" ht="35.25" customHeight="1" x14ac:dyDescent="0.25">
      <c r="A84" s="861"/>
      <c r="B84" s="663" t="s">
        <v>228</v>
      </c>
      <c r="C84" s="862" t="s">
        <v>301</v>
      </c>
      <c r="D84" s="863"/>
      <c r="E84" s="863"/>
      <c r="F84" s="863"/>
      <c r="G84" s="863"/>
      <c r="H84" s="863"/>
      <c r="I84" s="864"/>
      <c r="J84" s="663" t="s">
        <v>418</v>
      </c>
      <c r="K84" s="653" t="s">
        <v>15</v>
      </c>
      <c r="L84" s="633">
        <v>20</v>
      </c>
      <c r="M84" s="670">
        <v>12</v>
      </c>
      <c r="N84" s="670">
        <v>14</v>
      </c>
      <c r="O84" s="670">
        <v>16</v>
      </c>
      <c r="P84" s="670">
        <v>18</v>
      </c>
    </row>
    <row r="85" spans="1:16" ht="35.25" customHeight="1" x14ac:dyDescent="0.25">
      <c r="A85" s="861"/>
      <c r="B85" s="663" t="s">
        <v>118</v>
      </c>
      <c r="C85" s="862" t="s">
        <v>302</v>
      </c>
      <c r="D85" s="863"/>
      <c r="E85" s="863"/>
      <c r="F85" s="863"/>
      <c r="G85" s="863"/>
      <c r="H85" s="863"/>
      <c r="I85" s="864"/>
      <c r="J85" s="663" t="s">
        <v>418</v>
      </c>
      <c r="K85" s="653" t="s">
        <v>15</v>
      </c>
      <c r="L85" s="633">
        <v>782</v>
      </c>
      <c r="M85" s="670">
        <v>500</v>
      </c>
      <c r="N85" s="670">
        <v>500</v>
      </c>
      <c r="O85" s="670">
        <v>500</v>
      </c>
      <c r="P85" s="670">
        <v>500</v>
      </c>
    </row>
    <row r="86" spans="1:16" ht="33.75" customHeight="1" x14ac:dyDescent="0.25">
      <c r="A86" s="861"/>
      <c r="B86" s="663" t="s">
        <v>119</v>
      </c>
      <c r="C86" s="862" t="s">
        <v>419</v>
      </c>
      <c r="D86" s="863"/>
      <c r="E86" s="863"/>
      <c r="F86" s="863"/>
      <c r="G86" s="863"/>
      <c r="H86" s="863"/>
      <c r="I86" s="864"/>
      <c r="J86" s="663" t="s">
        <v>418</v>
      </c>
      <c r="K86" s="653" t="s">
        <v>15</v>
      </c>
      <c r="L86" s="653" t="s">
        <v>15</v>
      </c>
      <c r="M86" s="670">
        <v>8</v>
      </c>
      <c r="N86" s="670">
        <v>11</v>
      </c>
      <c r="O86" s="670">
        <v>11</v>
      </c>
      <c r="P86" s="670">
        <v>11</v>
      </c>
    </row>
    <row r="87" spans="1:16" ht="22.5" customHeight="1" x14ac:dyDescent="0.25">
      <c r="A87" s="861"/>
      <c r="B87" s="663" t="s">
        <v>262</v>
      </c>
      <c r="C87" s="862" t="s">
        <v>276</v>
      </c>
      <c r="D87" s="863"/>
      <c r="E87" s="863"/>
      <c r="F87" s="863"/>
      <c r="G87" s="863"/>
      <c r="H87" s="863"/>
      <c r="I87" s="864"/>
      <c r="J87" s="663" t="s">
        <v>418</v>
      </c>
      <c r="K87" s="653" t="s">
        <v>15</v>
      </c>
      <c r="L87" s="668">
        <v>6</v>
      </c>
      <c r="M87" s="670">
        <v>16</v>
      </c>
      <c r="N87" s="670"/>
      <c r="O87" s="670"/>
      <c r="P87" s="670"/>
    </row>
    <row r="88" spans="1:16" ht="36" customHeight="1" x14ac:dyDescent="0.25">
      <c r="A88" s="861"/>
      <c r="B88" s="663" t="s">
        <v>120</v>
      </c>
      <c r="C88" s="862" t="s">
        <v>277</v>
      </c>
      <c r="D88" s="863"/>
      <c r="E88" s="863"/>
      <c r="F88" s="863"/>
      <c r="G88" s="863"/>
      <c r="H88" s="863"/>
      <c r="I88" s="864"/>
      <c r="J88" s="663" t="s">
        <v>418</v>
      </c>
      <c r="K88" s="653" t="s">
        <v>15</v>
      </c>
      <c r="L88" s="668">
        <v>62</v>
      </c>
      <c r="M88" s="670">
        <v>80</v>
      </c>
      <c r="N88" s="670">
        <v>60</v>
      </c>
      <c r="O88" s="670">
        <v>50</v>
      </c>
      <c r="P88" s="670"/>
    </row>
    <row r="89" spans="1:16" ht="36" customHeight="1" x14ac:dyDescent="0.25">
      <c r="A89" s="861"/>
      <c r="B89" s="663" t="s">
        <v>121</v>
      </c>
      <c r="C89" s="865" t="s">
        <v>278</v>
      </c>
      <c r="D89" s="865"/>
      <c r="E89" s="865"/>
      <c r="F89" s="865"/>
      <c r="G89" s="865"/>
      <c r="H89" s="865"/>
      <c r="I89" s="865"/>
      <c r="J89" s="663" t="s">
        <v>418</v>
      </c>
      <c r="K89" s="653" t="s">
        <v>15</v>
      </c>
      <c r="L89" s="668">
        <v>14</v>
      </c>
      <c r="M89" s="670">
        <v>23</v>
      </c>
      <c r="N89" s="670">
        <v>14</v>
      </c>
      <c r="O89" s="670">
        <v>12</v>
      </c>
      <c r="P89" s="670"/>
    </row>
    <row r="90" spans="1:16" ht="36" customHeight="1" x14ac:dyDescent="0.25">
      <c r="A90" s="866" t="s">
        <v>59</v>
      </c>
      <c r="B90" s="653" t="s">
        <v>148</v>
      </c>
      <c r="C90" s="865" t="s">
        <v>600</v>
      </c>
      <c r="D90" s="865"/>
      <c r="E90" s="865"/>
      <c r="F90" s="865"/>
      <c r="G90" s="865"/>
      <c r="H90" s="865"/>
      <c r="I90" s="865"/>
      <c r="J90" s="663" t="s">
        <v>602</v>
      </c>
      <c r="K90" s="653" t="s">
        <v>15</v>
      </c>
      <c r="L90" s="653" t="s">
        <v>15</v>
      </c>
      <c r="M90" s="653" t="s">
        <v>15</v>
      </c>
      <c r="N90" s="682">
        <v>30</v>
      </c>
      <c r="O90" s="682">
        <v>30</v>
      </c>
      <c r="P90" s="682">
        <v>30</v>
      </c>
    </row>
    <row r="91" spans="1:16" ht="36" customHeight="1" x14ac:dyDescent="0.25">
      <c r="A91" s="867" t="s">
        <v>59</v>
      </c>
      <c r="B91" s="653" t="s">
        <v>182</v>
      </c>
      <c r="C91" s="862" t="s">
        <v>601</v>
      </c>
      <c r="D91" s="863"/>
      <c r="E91" s="863"/>
      <c r="F91" s="863"/>
      <c r="G91" s="863"/>
      <c r="H91" s="863"/>
      <c r="I91" s="864"/>
      <c r="J91" s="663" t="s">
        <v>603</v>
      </c>
      <c r="K91" s="653" t="s">
        <v>15</v>
      </c>
      <c r="L91" s="653" t="s">
        <v>15</v>
      </c>
      <c r="M91" s="653" t="s">
        <v>15</v>
      </c>
      <c r="N91" s="682">
        <v>1.2</v>
      </c>
      <c r="O91" s="682">
        <v>1.2</v>
      </c>
      <c r="P91" s="682">
        <v>1.2</v>
      </c>
    </row>
    <row r="92" spans="1:16" ht="3" customHeight="1" x14ac:dyDescent="0.25"/>
    <row r="93" spans="1:16" x14ac:dyDescent="0.25">
      <c r="A93" s="851" t="s">
        <v>60</v>
      </c>
      <c r="B93" s="852"/>
      <c r="C93" s="852"/>
      <c r="D93" s="852"/>
      <c r="E93" s="852"/>
      <c r="F93" s="852"/>
      <c r="G93" s="852"/>
      <c r="H93" s="852"/>
      <c r="I93" s="852"/>
      <c r="J93" s="852"/>
      <c r="K93" s="852"/>
      <c r="L93" s="852"/>
      <c r="M93" s="852"/>
      <c r="N93" s="852"/>
      <c r="O93" s="852"/>
      <c r="P93" s="853"/>
    </row>
    <row r="94" spans="1:16" x14ac:dyDescent="0.25">
      <c r="A94" s="854" t="s">
        <v>7</v>
      </c>
      <c r="B94" s="855"/>
      <c r="C94" s="855"/>
      <c r="D94" s="856"/>
      <c r="E94" s="820" t="s">
        <v>2</v>
      </c>
      <c r="F94" s="822"/>
      <c r="G94" s="841">
        <v>2015</v>
      </c>
      <c r="H94" s="841"/>
      <c r="I94" s="91">
        <v>2016</v>
      </c>
      <c r="J94" s="91">
        <v>2017</v>
      </c>
      <c r="K94" s="860">
        <v>2018</v>
      </c>
      <c r="L94" s="860"/>
      <c r="M94" s="860">
        <v>2019</v>
      </c>
      <c r="N94" s="860"/>
      <c r="O94" s="860">
        <v>2020</v>
      </c>
      <c r="P94" s="860"/>
    </row>
    <row r="95" spans="1:16" ht="31.5" x14ac:dyDescent="0.25">
      <c r="A95" s="857"/>
      <c r="B95" s="858"/>
      <c r="C95" s="858"/>
      <c r="D95" s="859"/>
      <c r="E95" s="91" t="s">
        <v>61</v>
      </c>
      <c r="F95" s="97" t="s">
        <v>62</v>
      </c>
      <c r="G95" s="820" t="s">
        <v>10</v>
      </c>
      <c r="H95" s="822"/>
      <c r="I95" s="91" t="s">
        <v>10</v>
      </c>
      <c r="J95" s="91" t="s">
        <v>11</v>
      </c>
      <c r="K95" s="820" t="s">
        <v>12</v>
      </c>
      <c r="L95" s="822"/>
      <c r="M95" s="820" t="s">
        <v>13</v>
      </c>
      <c r="N95" s="822"/>
      <c r="O95" s="820" t="s">
        <v>13</v>
      </c>
      <c r="P95" s="822"/>
    </row>
    <row r="96" spans="1:16" ht="18.75" x14ac:dyDescent="0.25">
      <c r="A96" s="851" t="s">
        <v>322</v>
      </c>
      <c r="B96" s="852"/>
      <c r="C96" s="852"/>
      <c r="D96" s="853"/>
      <c r="E96" s="142"/>
      <c r="F96" s="144"/>
      <c r="G96" s="820"/>
      <c r="H96" s="822"/>
      <c r="I96" s="320">
        <f>I97+I99</f>
        <v>57127.3</v>
      </c>
      <c r="J96" s="147">
        <f>J97+J99+J130</f>
        <v>95333.9</v>
      </c>
      <c r="K96" s="922">
        <f>K97+K99+K130</f>
        <v>110812.1</v>
      </c>
      <c r="L96" s="923"/>
      <c r="M96" s="922">
        <f>M97+M99+M130</f>
        <v>100512.9</v>
      </c>
      <c r="N96" s="923"/>
      <c r="O96" s="922">
        <f>O97+O99+O130</f>
        <v>59942.7</v>
      </c>
      <c r="P96" s="923"/>
    </row>
    <row r="97" spans="1:16" ht="28.15" customHeight="1" x14ac:dyDescent="0.25">
      <c r="A97" s="823" t="s">
        <v>279</v>
      </c>
      <c r="B97" s="824"/>
      <c r="C97" s="824"/>
      <c r="D97" s="825"/>
      <c r="E97" s="42" t="s">
        <v>280</v>
      </c>
      <c r="F97" s="91"/>
      <c r="G97" s="820" t="s">
        <v>15</v>
      </c>
      <c r="H97" s="822"/>
      <c r="I97" s="528">
        <f>I98</f>
        <v>29697.599999999999</v>
      </c>
      <c r="J97" s="95">
        <f>J98</f>
        <v>51957.1</v>
      </c>
      <c r="K97" s="845">
        <v>31957.1</v>
      </c>
      <c r="L97" s="845"/>
      <c r="M97" s="845">
        <f>M98</f>
        <v>43457.1</v>
      </c>
      <c r="N97" s="845"/>
      <c r="O97" s="844">
        <f>O98</f>
        <v>58957.1</v>
      </c>
      <c r="P97" s="844"/>
    </row>
    <row r="98" spans="1:16" ht="31.5" customHeight="1" x14ac:dyDescent="0.25">
      <c r="A98" s="910" t="s">
        <v>254</v>
      </c>
      <c r="B98" s="924"/>
      <c r="C98" s="924"/>
      <c r="D98" s="911"/>
      <c r="E98" s="91"/>
      <c r="F98" s="91">
        <v>254000</v>
      </c>
      <c r="G98" s="841" t="s">
        <v>15</v>
      </c>
      <c r="H98" s="841"/>
      <c r="I98" s="91">
        <v>29697.599999999999</v>
      </c>
      <c r="J98" s="91">
        <v>51957.1</v>
      </c>
      <c r="K98" s="842">
        <v>31957.1</v>
      </c>
      <c r="L98" s="842"/>
      <c r="M98" s="842">
        <v>43457.1</v>
      </c>
      <c r="N98" s="842"/>
      <c r="O98" s="841">
        <v>58957.1</v>
      </c>
      <c r="P98" s="841"/>
    </row>
    <row r="99" spans="1:16" ht="22.15" customHeight="1" x14ac:dyDescent="0.25">
      <c r="A99" s="846" t="s">
        <v>281</v>
      </c>
      <c r="B99" s="846"/>
      <c r="C99" s="846"/>
      <c r="D99" s="846"/>
      <c r="E99" s="95">
        <v>70074</v>
      </c>
      <c r="F99" s="95"/>
      <c r="G99" s="844" t="s">
        <v>15</v>
      </c>
      <c r="H99" s="844"/>
      <c r="I99" s="233">
        <f>I100+I115+I116+I117+I123</f>
        <v>27429.7</v>
      </c>
      <c r="J99" s="233">
        <f>J100+J115+J116+J117+J123+J128</f>
        <v>43376.800000000003</v>
      </c>
      <c r="K99" s="837">
        <f>K100+K115+K116+K117+K123</f>
        <v>78855</v>
      </c>
      <c r="L99" s="838"/>
      <c r="M99" s="837">
        <f>M100+M115+M116+M117+M123</f>
        <v>57055.8</v>
      </c>
      <c r="N99" s="838"/>
      <c r="O99" s="837">
        <f t="shared" ref="O99" si="1">O100+O115+O116+O117+O123+O128</f>
        <v>0</v>
      </c>
      <c r="P99" s="838"/>
    </row>
    <row r="100" spans="1:16" ht="21" customHeight="1" x14ac:dyDescent="0.25">
      <c r="A100" s="749" t="s">
        <v>83</v>
      </c>
      <c r="B100" s="749"/>
      <c r="C100" s="749"/>
      <c r="D100" s="749"/>
      <c r="E100" s="91"/>
      <c r="F100" s="114">
        <v>220000</v>
      </c>
      <c r="G100" s="841" t="s">
        <v>15</v>
      </c>
      <c r="H100" s="841"/>
      <c r="I100" s="233">
        <f>I101+I102+I103+I104+I105+I111+I112+I113+I114+I106+I107+I108+I109+I110</f>
        <v>10359.9</v>
      </c>
      <c r="J100" s="233">
        <f>J101+J102+J103+J104+J105+J106+J112+J114+J107+J108+J109+J110+J113</f>
        <v>7626.6000000000013</v>
      </c>
      <c r="K100" s="837">
        <f>K101+K102+K103+K104+K105+K106+K112+K114+K107+K108+K109+K110+K113+K111</f>
        <v>41229.5</v>
      </c>
      <c r="L100" s="838"/>
      <c r="M100" s="837">
        <f>M101+M102+M103+M104+M105+M106+M112+M114+M107+M108+M109+M110+M113+M111</f>
        <v>34127.5</v>
      </c>
      <c r="N100" s="838"/>
      <c r="O100" s="837">
        <f t="shared" ref="O100" si="2">O101+O102+O103+O104+O105+O106+O112+O114+O107+O108+O109+O110+O113</f>
        <v>0</v>
      </c>
      <c r="P100" s="838"/>
    </row>
    <row r="101" spans="1:16" ht="20.25" customHeight="1" x14ac:dyDescent="0.25">
      <c r="A101" s="723" t="s">
        <v>212</v>
      </c>
      <c r="B101" s="723"/>
      <c r="C101" s="723"/>
      <c r="D101" s="723"/>
      <c r="E101" s="91"/>
      <c r="F101" s="69">
        <v>222210</v>
      </c>
      <c r="G101" s="841" t="s">
        <v>15</v>
      </c>
      <c r="H101" s="841"/>
      <c r="I101" s="234">
        <v>18.7</v>
      </c>
      <c r="J101" s="234">
        <v>32.6</v>
      </c>
      <c r="K101" s="842">
        <v>45.5</v>
      </c>
      <c r="L101" s="842"/>
      <c r="M101" s="842">
        <v>30.4</v>
      </c>
      <c r="N101" s="842"/>
      <c r="O101" s="842"/>
      <c r="P101" s="842"/>
    </row>
    <row r="102" spans="1:16" ht="20.25" customHeight="1" x14ac:dyDescent="0.25">
      <c r="A102" s="806" t="s">
        <v>321</v>
      </c>
      <c r="B102" s="812"/>
      <c r="C102" s="812"/>
      <c r="D102" s="807"/>
      <c r="E102" s="142"/>
      <c r="F102" s="141">
        <v>222220</v>
      </c>
      <c r="G102" s="820" t="s">
        <v>15</v>
      </c>
      <c r="H102" s="822"/>
      <c r="I102" s="234">
        <v>17.899999999999999</v>
      </c>
      <c r="J102" s="234">
        <v>31.8</v>
      </c>
      <c r="K102" s="832">
        <v>29</v>
      </c>
      <c r="L102" s="833"/>
      <c r="M102" s="832">
        <v>32.6</v>
      </c>
      <c r="N102" s="833"/>
      <c r="O102" s="832"/>
      <c r="P102" s="833"/>
    </row>
    <row r="103" spans="1:16" ht="22.9" customHeight="1" x14ac:dyDescent="0.25">
      <c r="A103" s="723" t="s">
        <v>86</v>
      </c>
      <c r="B103" s="723"/>
      <c r="C103" s="723"/>
      <c r="D103" s="723"/>
      <c r="E103" s="91"/>
      <c r="F103" s="69">
        <v>222300</v>
      </c>
      <c r="G103" s="841" t="s">
        <v>15</v>
      </c>
      <c r="H103" s="841"/>
      <c r="I103" s="234">
        <v>176</v>
      </c>
      <c r="J103" s="234">
        <v>136.6</v>
      </c>
      <c r="K103" s="842">
        <v>400</v>
      </c>
      <c r="L103" s="842"/>
      <c r="M103" s="842">
        <v>300</v>
      </c>
      <c r="N103" s="842"/>
      <c r="O103" s="842"/>
      <c r="P103" s="842"/>
    </row>
    <row r="104" spans="1:16" ht="22.9" customHeight="1" x14ac:dyDescent="0.25">
      <c r="A104" s="806" t="s">
        <v>87</v>
      </c>
      <c r="B104" s="812"/>
      <c r="C104" s="812"/>
      <c r="D104" s="807"/>
      <c r="E104" s="142"/>
      <c r="F104" s="141">
        <v>222400</v>
      </c>
      <c r="G104" s="820" t="s">
        <v>15</v>
      </c>
      <c r="H104" s="822"/>
      <c r="I104" s="234">
        <v>25.9</v>
      </c>
      <c r="J104" s="234">
        <v>45</v>
      </c>
      <c r="K104" s="832">
        <v>45</v>
      </c>
      <c r="L104" s="833"/>
      <c r="M104" s="832">
        <v>45.6</v>
      </c>
      <c r="N104" s="833"/>
      <c r="O104" s="832"/>
      <c r="P104" s="833"/>
    </row>
    <row r="105" spans="1:16" ht="22.9" customHeight="1" x14ac:dyDescent="0.25">
      <c r="A105" s="723" t="s">
        <v>88</v>
      </c>
      <c r="B105" s="723"/>
      <c r="C105" s="723"/>
      <c r="D105" s="723"/>
      <c r="E105" s="91"/>
      <c r="F105" s="69">
        <v>222500</v>
      </c>
      <c r="G105" s="841" t="s">
        <v>15</v>
      </c>
      <c r="H105" s="841"/>
      <c r="I105" s="234">
        <v>0.4</v>
      </c>
      <c r="J105" s="234">
        <v>21</v>
      </c>
      <c r="K105" s="842">
        <v>45</v>
      </c>
      <c r="L105" s="842"/>
      <c r="M105" s="842">
        <v>19.5</v>
      </c>
      <c r="N105" s="842"/>
      <c r="O105" s="842"/>
      <c r="P105" s="842"/>
    </row>
    <row r="106" spans="1:16" ht="22.9" customHeight="1" x14ac:dyDescent="0.25">
      <c r="A106" s="723" t="s">
        <v>89</v>
      </c>
      <c r="B106" s="723"/>
      <c r="C106" s="723"/>
      <c r="D106" s="723"/>
      <c r="E106" s="91"/>
      <c r="F106" s="69">
        <v>222600</v>
      </c>
      <c r="G106" s="841" t="s">
        <v>15</v>
      </c>
      <c r="H106" s="841"/>
      <c r="I106" s="234"/>
      <c r="J106" s="234">
        <v>918</v>
      </c>
      <c r="K106" s="842">
        <v>115</v>
      </c>
      <c r="L106" s="842"/>
      <c r="M106" s="842">
        <v>84.9</v>
      </c>
      <c r="N106" s="842"/>
      <c r="O106" s="842"/>
      <c r="P106" s="842"/>
    </row>
    <row r="107" spans="1:16" ht="22.9" customHeight="1" x14ac:dyDescent="0.25">
      <c r="A107" s="806" t="s">
        <v>213</v>
      </c>
      <c r="B107" s="812"/>
      <c r="C107" s="812"/>
      <c r="D107" s="807"/>
      <c r="E107" s="91"/>
      <c r="F107" s="69">
        <v>222710</v>
      </c>
      <c r="G107" s="820" t="s">
        <v>15</v>
      </c>
      <c r="H107" s="822"/>
      <c r="I107" s="234"/>
      <c r="J107" s="234">
        <v>85.8</v>
      </c>
      <c r="K107" s="832">
        <v>20</v>
      </c>
      <c r="L107" s="833"/>
      <c r="M107" s="832">
        <v>50</v>
      </c>
      <c r="N107" s="833"/>
      <c r="O107" s="832"/>
      <c r="P107" s="833"/>
    </row>
    <row r="108" spans="1:16" ht="22.9" customHeight="1" x14ac:dyDescent="0.25">
      <c r="A108" s="723" t="s">
        <v>214</v>
      </c>
      <c r="B108" s="723"/>
      <c r="C108" s="723"/>
      <c r="D108" s="723"/>
      <c r="E108" s="91"/>
      <c r="F108" s="69">
        <v>222720</v>
      </c>
      <c r="G108" s="841" t="s">
        <v>15</v>
      </c>
      <c r="H108" s="841"/>
      <c r="I108" s="234">
        <v>18.899999999999999</v>
      </c>
      <c r="J108" s="234">
        <v>204</v>
      </c>
      <c r="K108" s="842">
        <v>150</v>
      </c>
      <c r="L108" s="842"/>
      <c r="M108" s="842">
        <v>192</v>
      </c>
      <c r="N108" s="842"/>
      <c r="O108" s="842"/>
      <c r="P108" s="842"/>
    </row>
    <row r="109" spans="1:16" ht="22.9" customHeight="1" x14ac:dyDescent="0.25">
      <c r="A109" s="723" t="s">
        <v>184</v>
      </c>
      <c r="B109" s="723"/>
      <c r="C109" s="723"/>
      <c r="D109" s="723"/>
      <c r="E109" s="91"/>
      <c r="F109" s="69">
        <v>222910</v>
      </c>
      <c r="G109" s="841" t="s">
        <v>15</v>
      </c>
      <c r="H109" s="841"/>
      <c r="I109" s="234">
        <v>34.9</v>
      </c>
      <c r="J109" s="234">
        <v>30.6</v>
      </c>
      <c r="K109" s="842">
        <v>50</v>
      </c>
      <c r="L109" s="842"/>
      <c r="M109" s="842">
        <v>30</v>
      </c>
      <c r="N109" s="842"/>
      <c r="O109" s="842"/>
      <c r="P109" s="842"/>
    </row>
    <row r="110" spans="1:16" ht="22.9" customHeight="1" x14ac:dyDescent="0.25">
      <c r="A110" s="723" t="s">
        <v>215</v>
      </c>
      <c r="B110" s="723"/>
      <c r="C110" s="723"/>
      <c r="D110" s="723"/>
      <c r="E110" s="91"/>
      <c r="F110" s="69">
        <v>222920</v>
      </c>
      <c r="G110" s="841" t="s">
        <v>15</v>
      </c>
      <c r="H110" s="841"/>
      <c r="I110" s="234"/>
      <c r="J110" s="234">
        <v>7.1</v>
      </c>
      <c r="K110" s="842">
        <v>200</v>
      </c>
      <c r="L110" s="842"/>
      <c r="M110" s="842">
        <v>150</v>
      </c>
      <c r="N110" s="842"/>
      <c r="O110" s="842"/>
      <c r="P110" s="842"/>
    </row>
    <row r="111" spans="1:16" ht="22.9" customHeight="1" x14ac:dyDescent="0.25">
      <c r="A111" s="806" t="s">
        <v>345</v>
      </c>
      <c r="B111" s="812"/>
      <c r="C111" s="812"/>
      <c r="D111" s="807"/>
      <c r="E111" s="224"/>
      <c r="F111" s="214">
        <v>222950</v>
      </c>
      <c r="G111" s="820" t="s">
        <v>15</v>
      </c>
      <c r="H111" s="822"/>
      <c r="I111" s="234"/>
      <c r="J111" s="234"/>
      <c r="K111" s="832">
        <v>200</v>
      </c>
      <c r="L111" s="833"/>
      <c r="M111" s="832">
        <v>160</v>
      </c>
      <c r="N111" s="833"/>
      <c r="O111" s="832"/>
      <c r="P111" s="833"/>
    </row>
    <row r="112" spans="1:16" ht="22.9" customHeight="1" x14ac:dyDescent="0.25">
      <c r="A112" s="723" t="s">
        <v>282</v>
      </c>
      <c r="B112" s="723"/>
      <c r="C112" s="723"/>
      <c r="D112" s="723"/>
      <c r="E112" s="91"/>
      <c r="F112" s="69">
        <v>222970</v>
      </c>
      <c r="G112" s="841" t="s">
        <v>15</v>
      </c>
      <c r="H112" s="841"/>
      <c r="I112" s="234">
        <v>16.7</v>
      </c>
      <c r="J112" s="234">
        <v>22</v>
      </c>
      <c r="K112" s="842">
        <v>23</v>
      </c>
      <c r="L112" s="842"/>
      <c r="M112" s="842">
        <v>18</v>
      </c>
      <c r="N112" s="842"/>
      <c r="O112" s="842"/>
      <c r="P112" s="842"/>
    </row>
    <row r="113" spans="1:16" ht="22.9" customHeight="1" x14ac:dyDescent="0.25">
      <c r="A113" s="723" t="s">
        <v>93</v>
      </c>
      <c r="B113" s="723"/>
      <c r="C113" s="723"/>
      <c r="D113" s="723"/>
      <c r="E113" s="91"/>
      <c r="F113" s="69">
        <v>222980</v>
      </c>
      <c r="G113" s="841" t="s">
        <v>15</v>
      </c>
      <c r="H113" s="841"/>
      <c r="I113" s="234">
        <v>1.9</v>
      </c>
      <c r="J113" s="234">
        <v>4.5</v>
      </c>
      <c r="K113" s="842">
        <v>7</v>
      </c>
      <c r="L113" s="842"/>
      <c r="M113" s="842">
        <v>4.5</v>
      </c>
      <c r="N113" s="842"/>
      <c r="O113" s="842"/>
      <c r="P113" s="842"/>
    </row>
    <row r="114" spans="1:16" ht="22.9" customHeight="1" x14ac:dyDescent="0.25">
      <c r="A114" s="723" t="s">
        <v>94</v>
      </c>
      <c r="B114" s="723"/>
      <c r="C114" s="723"/>
      <c r="D114" s="723"/>
      <c r="E114" s="91"/>
      <c r="F114" s="69">
        <v>222990</v>
      </c>
      <c r="G114" s="841" t="s">
        <v>15</v>
      </c>
      <c r="H114" s="841"/>
      <c r="I114" s="234">
        <v>10048.6</v>
      </c>
      <c r="J114" s="234">
        <v>6087.6</v>
      </c>
      <c r="K114" s="842">
        <v>39900</v>
      </c>
      <c r="L114" s="842"/>
      <c r="M114" s="842">
        <v>33010</v>
      </c>
      <c r="N114" s="842"/>
      <c r="O114" s="842"/>
      <c r="P114" s="842"/>
    </row>
    <row r="115" spans="1:16" ht="25.15" customHeight="1" x14ac:dyDescent="0.25">
      <c r="A115" s="850" t="s">
        <v>283</v>
      </c>
      <c r="B115" s="850"/>
      <c r="C115" s="850"/>
      <c r="D115" s="850"/>
      <c r="E115" s="95"/>
      <c r="F115" s="95">
        <v>252100</v>
      </c>
      <c r="G115" s="841" t="s">
        <v>15</v>
      </c>
      <c r="H115" s="841"/>
      <c r="I115" s="233">
        <v>1862.4</v>
      </c>
      <c r="J115" s="233">
        <v>13872</v>
      </c>
      <c r="K115" s="845">
        <v>13700</v>
      </c>
      <c r="L115" s="845"/>
      <c r="M115" s="845">
        <v>12000</v>
      </c>
      <c r="N115" s="845"/>
      <c r="O115" s="845"/>
      <c r="P115" s="845"/>
    </row>
    <row r="116" spans="1:16" ht="24" customHeight="1" x14ac:dyDescent="0.25">
      <c r="A116" s="806" t="s">
        <v>318</v>
      </c>
      <c r="B116" s="812"/>
      <c r="C116" s="812"/>
      <c r="D116" s="807"/>
      <c r="E116" s="143"/>
      <c r="F116" s="143">
        <v>281600</v>
      </c>
      <c r="G116" s="820"/>
      <c r="H116" s="822"/>
      <c r="I116" s="233">
        <v>11639.8</v>
      </c>
      <c r="J116" s="233">
        <v>19500</v>
      </c>
      <c r="K116" s="837">
        <v>13000</v>
      </c>
      <c r="L116" s="838"/>
      <c r="M116" s="837">
        <v>8500</v>
      </c>
      <c r="N116" s="838"/>
      <c r="O116" s="837"/>
      <c r="P116" s="838"/>
    </row>
    <row r="117" spans="1:16" ht="22.9" customHeight="1" x14ac:dyDescent="0.25">
      <c r="A117" s="749" t="s">
        <v>98</v>
      </c>
      <c r="B117" s="749"/>
      <c r="C117" s="749"/>
      <c r="D117" s="749"/>
      <c r="E117" s="105"/>
      <c r="F117" s="114">
        <v>310000</v>
      </c>
      <c r="G117" s="841" t="s">
        <v>15</v>
      </c>
      <c r="H117" s="841"/>
      <c r="I117" s="233">
        <f>I118+I119+I121+I122</f>
        <v>3514.8999999999996</v>
      </c>
      <c r="J117" s="233">
        <v>2305.1999999999998</v>
      </c>
      <c r="K117" s="837">
        <v>10575.5</v>
      </c>
      <c r="L117" s="838"/>
      <c r="M117" s="837">
        <v>2195.3000000000002</v>
      </c>
      <c r="N117" s="838"/>
      <c r="O117" s="837"/>
      <c r="P117" s="838"/>
    </row>
    <row r="118" spans="1:16" ht="22.9" customHeight="1" x14ac:dyDescent="0.25">
      <c r="A118" s="723" t="s">
        <v>219</v>
      </c>
      <c r="B118" s="723"/>
      <c r="C118" s="723"/>
      <c r="D118" s="723"/>
      <c r="E118" s="67"/>
      <c r="F118" s="67">
        <v>314110</v>
      </c>
      <c r="G118" s="841" t="s">
        <v>15</v>
      </c>
      <c r="H118" s="841"/>
      <c r="I118" s="234">
        <v>2669.7</v>
      </c>
      <c r="J118" s="234">
        <v>1428</v>
      </c>
      <c r="K118" s="842">
        <v>1500</v>
      </c>
      <c r="L118" s="842"/>
      <c r="M118" s="842">
        <v>651</v>
      </c>
      <c r="N118" s="842"/>
      <c r="O118" s="842"/>
      <c r="P118" s="842"/>
    </row>
    <row r="119" spans="1:16" ht="22.9" customHeight="1" x14ac:dyDescent="0.25">
      <c r="A119" s="840" t="s">
        <v>284</v>
      </c>
      <c r="B119" s="840"/>
      <c r="C119" s="840"/>
      <c r="D119" s="840"/>
      <c r="E119" s="91"/>
      <c r="F119" s="91">
        <v>315110</v>
      </c>
      <c r="G119" s="841" t="s">
        <v>15</v>
      </c>
      <c r="H119" s="841"/>
      <c r="I119" s="234"/>
      <c r="J119" s="234">
        <v>786</v>
      </c>
      <c r="K119" s="842"/>
      <c r="L119" s="842"/>
      <c r="M119" s="842"/>
      <c r="N119" s="842"/>
      <c r="O119" s="842"/>
      <c r="P119" s="842"/>
    </row>
    <row r="120" spans="1:16" ht="22.9" customHeight="1" x14ac:dyDescent="0.25">
      <c r="A120" s="847" t="s">
        <v>452</v>
      </c>
      <c r="B120" s="848"/>
      <c r="C120" s="848"/>
      <c r="D120" s="849"/>
      <c r="E120" s="224"/>
      <c r="F120" s="224">
        <v>315120</v>
      </c>
      <c r="G120" s="820"/>
      <c r="H120" s="822"/>
      <c r="I120" s="234"/>
      <c r="J120" s="234">
        <v>30</v>
      </c>
      <c r="K120" s="832">
        <v>30</v>
      </c>
      <c r="L120" s="833"/>
      <c r="M120" s="832"/>
      <c r="N120" s="833"/>
      <c r="O120" s="832"/>
      <c r="P120" s="833"/>
    </row>
    <row r="121" spans="1:16" ht="36" customHeight="1" x14ac:dyDescent="0.25">
      <c r="A121" s="723" t="s">
        <v>220</v>
      </c>
      <c r="B121" s="723"/>
      <c r="C121" s="723"/>
      <c r="D121" s="723"/>
      <c r="E121" s="67"/>
      <c r="F121" s="67">
        <v>316110</v>
      </c>
      <c r="G121" s="841" t="s">
        <v>15</v>
      </c>
      <c r="H121" s="841"/>
      <c r="I121" s="234"/>
      <c r="J121" s="234">
        <v>61.2</v>
      </c>
      <c r="K121" s="842">
        <v>45.5</v>
      </c>
      <c r="L121" s="842"/>
      <c r="M121" s="842">
        <v>44.3</v>
      </c>
      <c r="N121" s="842"/>
      <c r="O121" s="842"/>
      <c r="P121" s="842"/>
    </row>
    <row r="122" spans="1:16" ht="22.9" customHeight="1" x14ac:dyDescent="0.25">
      <c r="A122" s="840" t="s">
        <v>231</v>
      </c>
      <c r="B122" s="840"/>
      <c r="C122" s="840"/>
      <c r="D122" s="840"/>
      <c r="E122" s="91"/>
      <c r="F122" s="91">
        <v>317110</v>
      </c>
      <c r="G122" s="841" t="s">
        <v>15</v>
      </c>
      <c r="H122" s="841"/>
      <c r="I122" s="234">
        <v>845.2</v>
      </c>
      <c r="J122" s="234"/>
      <c r="K122" s="842">
        <v>9000</v>
      </c>
      <c r="L122" s="842"/>
      <c r="M122" s="842">
        <v>1500</v>
      </c>
      <c r="N122" s="842"/>
      <c r="O122" s="842"/>
      <c r="P122" s="842"/>
    </row>
    <row r="123" spans="1:16" ht="22.9" customHeight="1" x14ac:dyDescent="0.25">
      <c r="A123" s="749" t="s">
        <v>101</v>
      </c>
      <c r="B123" s="749"/>
      <c r="C123" s="749"/>
      <c r="D123" s="749"/>
      <c r="E123" s="105"/>
      <c r="F123" s="105">
        <v>330000</v>
      </c>
      <c r="G123" s="844" t="s">
        <v>15</v>
      </c>
      <c r="H123" s="844"/>
      <c r="I123" s="233">
        <f>I124+I126+I127+I128</f>
        <v>52.699999999999996</v>
      </c>
      <c r="J123" s="233">
        <f>J124+J127</f>
        <v>73</v>
      </c>
      <c r="K123" s="837">
        <f>K124+K127+K128+K125</f>
        <v>350</v>
      </c>
      <c r="L123" s="838"/>
      <c r="M123" s="837">
        <f>M124+M127+M125+M128</f>
        <v>233</v>
      </c>
      <c r="N123" s="838"/>
      <c r="O123" s="837">
        <f t="shared" ref="O123" si="3">O124+O127</f>
        <v>0</v>
      </c>
      <c r="P123" s="838"/>
    </row>
    <row r="124" spans="1:16" ht="35.25" customHeight="1" x14ac:dyDescent="0.25">
      <c r="A124" s="723" t="s">
        <v>102</v>
      </c>
      <c r="B124" s="723"/>
      <c r="C124" s="723"/>
      <c r="D124" s="723"/>
      <c r="E124" s="67"/>
      <c r="F124" s="67">
        <v>331110</v>
      </c>
      <c r="G124" s="841" t="s">
        <v>15</v>
      </c>
      <c r="H124" s="841"/>
      <c r="I124" s="234">
        <v>25.6</v>
      </c>
      <c r="J124" s="234">
        <v>22</v>
      </c>
      <c r="K124" s="842">
        <v>40</v>
      </c>
      <c r="L124" s="842"/>
      <c r="M124" s="842">
        <v>42</v>
      </c>
      <c r="N124" s="842"/>
      <c r="O124" s="842"/>
      <c r="P124" s="842"/>
    </row>
    <row r="125" spans="1:16" ht="22.9" customHeight="1" x14ac:dyDescent="0.25">
      <c r="A125" s="806" t="s">
        <v>451</v>
      </c>
      <c r="B125" s="812"/>
      <c r="C125" s="812"/>
      <c r="D125" s="807"/>
      <c r="E125" s="213"/>
      <c r="F125" s="213">
        <v>332110</v>
      </c>
      <c r="G125" s="820" t="s">
        <v>15</v>
      </c>
      <c r="H125" s="822"/>
      <c r="I125" s="234"/>
      <c r="J125" s="234"/>
      <c r="K125" s="832">
        <v>60</v>
      </c>
      <c r="L125" s="833"/>
      <c r="M125" s="832">
        <v>30</v>
      </c>
      <c r="N125" s="833"/>
      <c r="O125" s="251"/>
      <c r="P125" s="252"/>
    </row>
    <row r="126" spans="1:16" ht="24.6" customHeight="1" x14ac:dyDescent="0.25">
      <c r="A126" s="806" t="s">
        <v>334</v>
      </c>
      <c r="B126" s="812"/>
      <c r="C126" s="812"/>
      <c r="D126" s="807"/>
      <c r="E126" s="213"/>
      <c r="F126" s="213">
        <v>333110</v>
      </c>
      <c r="G126" s="820" t="s">
        <v>15</v>
      </c>
      <c r="H126" s="822"/>
      <c r="I126" s="234">
        <v>1.3</v>
      </c>
      <c r="J126" s="234"/>
      <c r="K126" s="832"/>
      <c r="L126" s="833"/>
      <c r="M126" s="832"/>
      <c r="N126" s="833"/>
      <c r="O126" s="832"/>
      <c r="P126" s="833"/>
    </row>
    <row r="127" spans="1:16" ht="37.5" customHeight="1" x14ac:dyDescent="0.25">
      <c r="A127" s="723" t="s">
        <v>223</v>
      </c>
      <c r="B127" s="723"/>
      <c r="C127" s="723"/>
      <c r="D127" s="723"/>
      <c r="E127" s="67"/>
      <c r="F127" s="67">
        <v>336110</v>
      </c>
      <c r="G127" s="841" t="s">
        <v>15</v>
      </c>
      <c r="H127" s="841"/>
      <c r="I127" s="234">
        <v>24.9</v>
      </c>
      <c r="J127" s="234">
        <v>51</v>
      </c>
      <c r="K127" s="842">
        <v>50</v>
      </c>
      <c r="L127" s="842"/>
      <c r="M127" s="842">
        <v>37</v>
      </c>
      <c r="N127" s="842"/>
      <c r="O127" s="842"/>
      <c r="P127" s="842"/>
    </row>
    <row r="128" spans="1:16" ht="22.9" customHeight="1" x14ac:dyDescent="0.25">
      <c r="A128" s="840" t="s">
        <v>104</v>
      </c>
      <c r="B128" s="840"/>
      <c r="C128" s="840"/>
      <c r="D128" s="840"/>
      <c r="E128" s="95"/>
      <c r="F128" s="224">
        <v>339110</v>
      </c>
      <c r="G128" s="844" t="s">
        <v>15</v>
      </c>
      <c r="H128" s="844"/>
      <c r="I128" s="234">
        <v>0.9</v>
      </c>
      <c r="J128" s="234"/>
      <c r="K128" s="832">
        <v>200</v>
      </c>
      <c r="L128" s="833"/>
      <c r="M128" s="832">
        <v>124</v>
      </c>
      <c r="N128" s="833"/>
      <c r="O128" s="837"/>
      <c r="P128" s="838"/>
    </row>
    <row r="129" spans="1:16" ht="20.45" customHeight="1" x14ac:dyDescent="0.25">
      <c r="A129" s="840"/>
      <c r="B129" s="840"/>
      <c r="C129" s="840"/>
      <c r="D129" s="840"/>
      <c r="E129" s="95"/>
      <c r="F129" s="91"/>
      <c r="G129" s="841" t="s">
        <v>15</v>
      </c>
      <c r="H129" s="841"/>
      <c r="I129" s="234"/>
      <c r="J129" s="234">
        <v>3386.7</v>
      </c>
      <c r="K129" s="842"/>
      <c r="L129" s="842"/>
      <c r="M129" s="842"/>
      <c r="N129" s="842"/>
      <c r="O129" s="842"/>
      <c r="P129" s="842"/>
    </row>
    <row r="130" spans="1:16" ht="32.450000000000003" customHeight="1" x14ac:dyDescent="0.25">
      <c r="A130" s="846" t="s">
        <v>453</v>
      </c>
      <c r="B130" s="846"/>
      <c r="C130" s="846"/>
      <c r="D130" s="846"/>
      <c r="E130" s="42" t="s">
        <v>340</v>
      </c>
      <c r="F130" s="95"/>
      <c r="G130" s="844" t="s">
        <v>15</v>
      </c>
      <c r="H130" s="844"/>
      <c r="I130" s="95"/>
      <c r="J130" s="95"/>
      <c r="K130" s="835"/>
      <c r="L130" s="836"/>
      <c r="M130" s="835"/>
      <c r="N130" s="836"/>
      <c r="O130" s="835">
        <f>O131+O138+O137</f>
        <v>985.6</v>
      </c>
      <c r="P130" s="836"/>
    </row>
    <row r="131" spans="1:16" ht="22.9" customHeight="1" x14ac:dyDescent="0.25">
      <c r="A131" s="749" t="s">
        <v>83</v>
      </c>
      <c r="B131" s="749"/>
      <c r="C131" s="749"/>
      <c r="D131" s="749"/>
      <c r="E131" s="91"/>
      <c r="F131" s="114">
        <v>220000</v>
      </c>
      <c r="G131" s="841" t="s">
        <v>15</v>
      </c>
      <c r="H131" s="841"/>
      <c r="I131" s="91"/>
      <c r="J131" s="95"/>
      <c r="K131" s="844"/>
      <c r="L131" s="844"/>
      <c r="M131" s="844"/>
      <c r="N131" s="844"/>
      <c r="O131" s="845">
        <v>109</v>
      </c>
      <c r="P131" s="845"/>
    </row>
    <row r="132" spans="1:16" ht="22.9" customHeight="1" x14ac:dyDescent="0.25">
      <c r="A132" s="723" t="s">
        <v>212</v>
      </c>
      <c r="B132" s="723"/>
      <c r="C132" s="723"/>
      <c r="D132" s="723"/>
      <c r="E132" s="91"/>
      <c r="F132" s="69">
        <v>222210</v>
      </c>
      <c r="G132" s="841" t="s">
        <v>15</v>
      </c>
      <c r="H132" s="841"/>
      <c r="I132" s="91"/>
      <c r="J132" s="91"/>
      <c r="K132" s="841"/>
      <c r="L132" s="841"/>
      <c r="M132" s="841"/>
      <c r="N132" s="841"/>
      <c r="O132" s="842">
        <v>25</v>
      </c>
      <c r="P132" s="842"/>
    </row>
    <row r="133" spans="1:16" ht="22.9" customHeight="1" x14ac:dyDescent="0.25">
      <c r="A133" s="723" t="s">
        <v>286</v>
      </c>
      <c r="B133" s="723"/>
      <c r="C133" s="723"/>
      <c r="D133" s="723"/>
      <c r="E133" s="91"/>
      <c r="F133" s="69">
        <v>222220</v>
      </c>
      <c r="G133" s="841" t="s">
        <v>15</v>
      </c>
      <c r="H133" s="841"/>
      <c r="I133" s="91"/>
      <c r="J133" s="91"/>
      <c r="K133" s="841"/>
      <c r="L133" s="841"/>
      <c r="M133" s="841"/>
      <c r="N133" s="841"/>
      <c r="O133" s="842">
        <v>11</v>
      </c>
      <c r="P133" s="842"/>
    </row>
    <row r="134" spans="1:16" ht="22.9" customHeight="1" x14ac:dyDescent="0.25">
      <c r="A134" s="806" t="s">
        <v>86</v>
      </c>
      <c r="B134" s="812"/>
      <c r="C134" s="812"/>
      <c r="D134" s="807"/>
      <c r="E134" s="91"/>
      <c r="F134" s="69">
        <v>222300</v>
      </c>
      <c r="G134" s="820" t="s">
        <v>15</v>
      </c>
      <c r="H134" s="822"/>
      <c r="I134" s="91"/>
      <c r="J134" s="91"/>
      <c r="K134" s="820"/>
      <c r="L134" s="822"/>
      <c r="M134" s="820"/>
      <c r="N134" s="822"/>
      <c r="O134" s="832">
        <v>65</v>
      </c>
      <c r="P134" s="833"/>
    </row>
    <row r="135" spans="1:16" ht="22.9" customHeight="1" x14ac:dyDescent="0.25">
      <c r="A135" s="806" t="s">
        <v>184</v>
      </c>
      <c r="B135" s="812"/>
      <c r="C135" s="812"/>
      <c r="D135" s="807"/>
      <c r="E135" s="139"/>
      <c r="F135" s="136">
        <v>222910</v>
      </c>
      <c r="G135" s="820" t="s">
        <v>15</v>
      </c>
      <c r="H135" s="822"/>
      <c r="I135" s="139"/>
      <c r="J135" s="139"/>
      <c r="K135" s="820"/>
      <c r="L135" s="822"/>
      <c r="M135" s="820"/>
      <c r="N135" s="822"/>
      <c r="O135" s="832">
        <v>3</v>
      </c>
      <c r="P135" s="833"/>
    </row>
    <row r="136" spans="1:16" ht="22.9" customHeight="1" x14ac:dyDescent="0.25">
      <c r="A136" s="723" t="s">
        <v>282</v>
      </c>
      <c r="B136" s="723"/>
      <c r="C136" s="723"/>
      <c r="D136" s="723"/>
      <c r="E136" s="91"/>
      <c r="F136" s="69">
        <v>222970</v>
      </c>
      <c r="G136" s="841" t="s">
        <v>15</v>
      </c>
      <c r="H136" s="841"/>
      <c r="I136" s="91"/>
      <c r="J136" s="91"/>
      <c r="K136" s="841"/>
      <c r="L136" s="841"/>
      <c r="M136" s="841"/>
      <c r="N136" s="841"/>
      <c r="O136" s="842">
        <v>5</v>
      </c>
      <c r="P136" s="842"/>
    </row>
    <row r="137" spans="1:16" ht="22.9" customHeight="1" x14ac:dyDescent="0.25">
      <c r="A137" s="808" t="s">
        <v>318</v>
      </c>
      <c r="B137" s="834"/>
      <c r="C137" s="834"/>
      <c r="D137" s="809"/>
      <c r="E137" s="226"/>
      <c r="F137" s="114">
        <v>281600</v>
      </c>
      <c r="G137" s="835" t="s">
        <v>15</v>
      </c>
      <c r="H137" s="836"/>
      <c r="I137" s="226"/>
      <c r="J137" s="226"/>
      <c r="K137" s="835"/>
      <c r="L137" s="836"/>
      <c r="M137" s="835"/>
      <c r="N137" s="836"/>
      <c r="O137" s="837">
        <v>800</v>
      </c>
      <c r="P137" s="838"/>
    </row>
    <row r="138" spans="1:16" ht="18" customHeight="1" x14ac:dyDescent="0.25">
      <c r="A138" s="749" t="s">
        <v>101</v>
      </c>
      <c r="B138" s="749"/>
      <c r="C138" s="749"/>
      <c r="D138" s="749"/>
      <c r="E138" s="105"/>
      <c r="F138" s="105">
        <v>330000</v>
      </c>
      <c r="G138" s="841" t="s">
        <v>15</v>
      </c>
      <c r="H138" s="841"/>
      <c r="I138" s="91"/>
      <c r="J138" s="95"/>
      <c r="K138" s="844"/>
      <c r="L138" s="844"/>
      <c r="M138" s="844"/>
      <c r="N138" s="844"/>
      <c r="O138" s="845">
        <v>76.599999999999994</v>
      </c>
      <c r="P138" s="845"/>
    </row>
    <row r="139" spans="1:16" ht="36" customHeight="1" x14ac:dyDescent="0.25">
      <c r="A139" s="723" t="s">
        <v>102</v>
      </c>
      <c r="B139" s="723"/>
      <c r="C139" s="723"/>
      <c r="D139" s="723"/>
      <c r="E139" s="67"/>
      <c r="F139" s="67">
        <v>331110</v>
      </c>
      <c r="G139" s="841" t="s">
        <v>15</v>
      </c>
      <c r="H139" s="841"/>
      <c r="I139" s="91"/>
      <c r="J139" s="91"/>
      <c r="K139" s="841"/>
      <c r="L139" s="841"/>
      <c r="M139" s="841"/>
      <c r="N139" s="841"/>
      <c r="O139" s="842">
        <v>15</v>
      </c>
      <c r="P139" s="842"/>
    </row>
    <row r="140" spans="1:16" ht="34.15" customHeight="1" x14ac:dyDescent="0.25">
      <c r="A140" s="723" t="s">
        <v>223</v>
      </c>
      <c r="B140" s="723"/>
      <c r="C140" s="723"/>
      <c r="D140" s="723"/>
      <c r="E140" s="67"/>
      <c r="F140" s="67">
        <v>336110</v>
      </c>
      <c r="G140" s="841" t="s">
        <v>15</v>
      </c>
      <c r="H140" s="841"/>
      <c r="I140" s="91"/>
      <c r="J140" s="91"/>
      <c r="K140" s="841"/>
      <c r="L140" s="841"/>
      <c r="M140" s="841"/>
      <c r="N140" s="841"/>
      <c r="O140" s="842">
        <v>15</v>
      </c>
      <c r="P140" s="842"/>
    </row>
    <row r="141" spans="1:16" ht="22.9" customHeight="1" x14ac:dyDescent="0.25">
      <c r="A141" s="840" t="s">
        <v>104</v>
      </c>
      <c r="B141" s="840"/>
      <c r="C141" s="840"/>
      <c r="D141" s="840"/>
      <c r="E141" s="95"/>
      <c r="F141" s="91">
        <v>339110</v>
      </c>
      <c r="G141" s="841" t="s">
        <v>15</v>
      </c>
      <c r="H141" s="841"/>
      <c r="I141" s="91"/>
      <c r="J141" s="91"/>
      <c r="K141" s="841"/>
      <c r="L141" s="841"/>
      <c r="M141" s="841"/>
      <c r="N141" s="841"/>
      <c r="O141" s="842">
        <v>46.6</v>
      </c>
      <c r="P141" s="842"/>
    </row>
    <row r="142" spans="1:16" ht="20.45" customHeight="1" x14ac:dyDescent="0.25"/>
    <row r="143" spans="1:16" ht="22.15" customHeight="1" x14ac:dyDescent="0.25">
      <c r="A143" s="839" t="s">
        <v>63</v>
      </c>
      <c r="B143" s="839"/>
      <c r="C143" s="839"/>
      <c r="D143" s="839"/>
      <c r="E143" s="839"/>
      <c r="F143" s="839"/>
      <c r="G143" s="839"/>
      <c r="H143" s="839"/>
      <c r="I143" s="839"/>
      <c r="J143" s="839"/>
      <c r="K143" s="839"/>
      <c r="L143" s="839"/>
      <c r="M143" s="839"/>
      <c r="N143" s="839"/>
      <c r="O143" s="839"/>
      <c r="P143" s="839"/>
    </row>
    <row r="144" spans="1:16" ht="19.899999999999999" customHeight="1" x14ac:dyDescent="0.25">
      <c r="A144" s="841" t="s">
        <v>7</v>
      </c>
      <c r="B144" s="841"/>
      <c r="C144" s="841"/>
      <c r="D144" s="841"/>
      <c r="E144" s="841" t="s">
        <v>2</v>
      </c>
      <c r="F144" s="841"/>
      <c r="G144" s="841"/>
      <c r="H144" s="841"/>
      <c r="I144" s="843" t="s">
        <v>64</v>
      </c>
      <c r="J144" s="843" t="s">
        <v>65</v>
      </c>
      <c r="K144" s="843" t="s">
        <v>307</v>
      </c>
      <c r="L144" s="92">
        <v>2017</v>
      </c>
      <c r="M144" s="843" t="s">
        <v>308</v>
      </c>
      <c r="N144" s="91">
        <v>2018</v>
      </c>
      <c r="O144" s="91">
        <v>2019</v>
      </c>
      <c r="P144" s="91">
        <v>2020</v>
      </c>
    </row>
    <row r="145" spans="1:16" ht="63" customHeight="1" x14ac:dyDescent="0.25">
      <c r="A145" s="841"/>
      <c r="B145" s="841"/>
      <c r="C145" s="841"/>
      <c r="D145" s="841"/>
      <c r="E145" s="91" t="s">
        <v>66</v>
      </c>
      <c r="F145" s="91" t="s">
        <v>61</v>
      </c>
      <c r="G145" s="98" t="s">
        <v>12</v>
      </c>
      <c r="H145" s="97" t="s">
        <v>62</v>
      </c>
      <c r="I145" s="843"/>
      <c r="J145" s="843"/>
      <c r="K145" s="843"/>
      <c r="L145" s="19" t="s">
        <v>67</v>
      </c>
      <c r="M145" s="843"/>
      <c r="N145" s="20" t="s">
        <v>12</v>
      </c>
      <c r="O145" s="98" t="s">
        <v>13</v>
      </c>
      <c r="P145" s="98" t="s">
        <v>13</v>
      </c>
    </row>
    <row r="146" spans="1:16" x14ac:dyDescent="0.25">
      <c r="A146" s="820">
        <v>1</v>
      </c>
      <c r="B146" s="821"/>
      <c r="C146" s="821"/>
      <c r="D146" s="822"/>
      <c r="E146" s="91">
        <v>2</v>
      </c>
      <c r="F146" s="91">
        <v>3</v>
      </c>
      <c r="G146" s="91">
        <v>4</v>
      </c>
      <c r="H146" s="91">
        <v>5</v>
      </c>
      <c r="I146" s="91">
        <v>6</v>
      </c>
      <c r="J146" s="91">
        <v>7</v>
      </c>
      <c r="K146" s="91">
        <v>8</v>
      </c>
      <c r="L146" s="91">
        <v>9</v>
      </c>
      <c r="M146" s="91" t="s">
        <v>68</v>
      </c>
      <c r="N146" s="91">
        <v>11</v>
      </c>
      <c r="O146" s="91">
        <v>12</v>
      </c>
      <c r="P146" s="91">
        <v>13</v>
      </c>
    </row>
    <row r="147" spans="1:16" ht="15.6" customHeight="1" x14ac:dyDescent="0.25">
      <c r="A147" s="823"/>
      <c r="B147" s="824"/>
      <c r="C147" s="824"/>
      <c r="D147" s="825"/>
      <c r="E147" s="13"/>
      <c r="F147" s="13"/>
      <c r="G147" s="13"/>
      <c r="H147" s="13"/>
      <c r="I147" s="27"/>
      <c r="J147" s="13"/>
      <c r="K147" s="27"/>
      <c r="L147" s="13"/>
      <c r="M147" s="27"/>
      <c r="N147" s="71"/>
      <c r="O147" s="71"/>
      <c r="P147" s="8"/>
    </row>
    <row r="148" spans="1:16" ht="17.45" customHeight="1" x14ac:dyDescent="0.25">
      <c r="A148" s="826"/>
      <c r="B148" s="827"/>
      <c r="C148" s="827"/>
      <c r="D148" s="828"/>
      <c r="E148" s="8"/>
      <c r="F148" s="8"/>
      <c r="G148" s="8"/>
      <c r="H148" s="8"/>
      <c r="I148" s="8"/>
      <c r="J148" s="8"/>
      <c r="K148" s="8"/>
      <c r="L148" s="8"/>
      <c r="M148" s="8"/>
      <c r="N148" s="8"/>
      <c r="O148" s="8"/>
      <c r="P148" s="8"/>
    </row>
    <row r="149" spans="1:16" ht="16.899999999999999" customHeight="1" x14ac:dyDescent="0.25"/>
    <row r="150" spans="1:16" s="21" customFormat="1" ht="24.6" customHeight="1" x14ac:dyDescent="0.25">
      <c r="A150" s="829" t="s">
        <v>69</v>
      </c>
      <c r="B150" s="830"/>
      <c r="C150" s="830"/>
      <c r="D150" s="830"/>
      <c r="E150" s="830"/>
      <c r="F150" s="830"/>
      <c r="G150" s="830"/>
      <c r="H150" s="830"/>
      <c r="I150" s="830"/>
      <c r="J150" s="830"/>
      <c r="K150" s="830"/>
      <c r="L150" s="830"/>
      <c r="M150" s="830"/>
      <c r="N150" s="830"/>
      <c r="O150" s="830"/>
      <c r="P150" s="831"/>
    </row>
    <row r="151" spans="1:16" s="21" customFormat="1" ht="24.6" customHeight="1" x14ac:dyDescent="0.25">
      <c r="A151" s="813" t="s">
        <v>70</v>
      </c>
      <c r="B151" s="814"/>
      <c r="C151" s="814"/>
      <c r="D151" s="814"/>
      <c r="E151" s="814"/>
      <c r="F151" s="814"/>
      <c r="G151" s="814"/>
      <c r="H151" s="814"/>
      <c r="I151" s="814"/>
      <c r="J151" s="814"/>
      <c r="K151" s="814"/>
      <c r="L151" s="814"/>
      <c r="M151" s="814"/>
      <c r="N151" s="814"/>
      <c r="O151" s="814"/>
      <c r="P151" s="815"/>
    </row>
    <row r="152" spans="1:16" s="21" customFormat="1" ht="24.6" customHeight="1" x14ac:dyDescent="0.25">
      <c r="A152" s="813" t="s">
        <v>71</v>
      </c>
      <c r="B152" s="814"/>
      <c r="C152" s="814"/>
      <c r="D152" s="814"/>
      <c r="E152" s="814"/>
      <c r="F152" s="814"/>
      <c r="G152" s="814"/>
      <c r="H152" s="814"/>
      <c r="I152" s="814"/>
      <c r="J152" s="814"/>
      <c r="K152" s="814"/>
      <c r="L152" s="814"/>
      <c r="M152" s="814"/>
      <c r="N152" s="814"/>
      <c r="O152" s="814"/>
      <c r="P152" s="815"/>
    </row>
    <row r="153" spans="1:16" s="21" customFormat="1" ht="24.6" customHeight="1" x14ac:dyDescent="0.25">
      <c r="A153" s="816" t="s">
        <v>72</v>
      </c>
      <c r="B153" s="817"/>
      <c r="C153" s="817"/>
      <c r="D153" s="817"/>
      <c r="E153" s="817"/>
      <c r="F153" s="817"/>
      <c r="G153" s="817"/>
      <c r="H153" s="817"/>
      <c r="I153" s="817"/>
      <c r="J153" s="817"/>
      <c r="K153" s="817"/>
      <c r="L153" s="817"/>
      <c r="M153" s="817"/>
      <c r="N153" s="817"/>
      <c r="O153" s="817"/>
      <c r="P153" s="818"/>
    </row>
    <row r="155" spans="1:16" ht="37.5" customHeight="1" x14ac:dyDescent="0.25">
      <c r="A155" s="819" t="s">
        <v>73</v>
      </c>
      <c r="B155" s="819"/>
      <c r="C155" s="819"/>
      <c r="D155" s="819"/>
      <c r="E155" s="819"/>
      <c r="F155" s="819"/>
      <c r="G155" s="819"/>
      <c r="H155" s="819"/>
      <c r="I155" s="819"/>
      <c r="J155" s="819"/>
      <c r="K155" s="819"/>
      <c r="L155" s="819"/>
      <c r="M155" s="819"/>
      <c r="N155" s="819"/>
      <c r="O155" s="819"/>
      <c r="P155" s="819"/>
    </row>
    <row r="156" spans="1:16" ht="38.25" hidden="1" customHeight="1" x14ac:dyDescent="0.25">
      <c r="A156" s="102"/>
      <c r="C156" s="102"/>
      <c r="D156" s="102"/>
      <c r="E156" s="102"/>
      <c r="F156" s="102"/>
      <c r="G156" s="102"/>
      <c r="H156" s="102"/>
      <c r="I156" s="102"/>
      <c r="J156" s="102"/>
      <c r="K156" s="102"/>
      <c r="L156" s="102"/>
      <c r="M156" s="102"/>
      <c r="N156" s="102"/>
      <c r="O156" s="102"/>
      <c r="P156" s="102"/>
    </row>
    <row r="157" spans="1:16" ht="48.75" hidden="1" customHeight="1" x14ac:dyDescent="0.25"/>
    <row r="159" spans="1:16" x14ac:dyDescent="0.25">
      <c r="B159" s="1" t="s">
        <v>236</v>
      </c>
    </row>
    <row r="160" spans="1:16" x14ac:dyDescent="0.25">
      <c r="B160" s="1" t="s">
        <v>237</v>
      </c>
    </row>
    <row r="161" spans="2:3" x14ac:dyDescent="0.25">
      <c r="B161" s="1" t="s">
        <v>238</v>
      </c>
    </row>
    <row r="162" spans="2:3" x14ac:dyDescent="0.25">
      <c r="B162" s="1" t="s">
        <v>239</v>
      </c>
      <c r="C162" s="1" t="s">
        <v>240</v>
      </c>
    </row>
  </sheetData>
  <mergeCells count="462">
    <mergeCell ref="A113:D113"/>
    <mergeCell ref="G113:H113"/>
    <mergeCell ref="K113:L113"/>
    <mergeCell ref="M113:N113"/>
    <mergeCell ref="O113:P113"/>
    <mergeCell ref="C90:I90"/>
    <mergeCell ref="C91:I91"/>
    <mergeCell ref="K19:L19"/>
    <mergeCell ref="M19:N19"/>
    <mergeCell ref="O19:P19"/>
    <mergeCell ref="A19:D19"/>
    <mergeCell ref="G19:H19"/>
    <mergeCell ref="A31:B31"/>
    <mergeCell ref="A33:B33"/>
    <mergeCell ref="G33:H33"/>
    <mergeCell ref="K31:L31"/>
    <mergeCell ref="M31:N31"/>
    <mergeCell ref="O31:P31"/>
    <mergeCell ref="K33:L33"/>
    <mergeCell ref="A21:B22"/>
    <mergeCell ref="C21:F21"/>
    <mergeCell ref="G21:H21"/>
    <mergeCell ref="K21:L21"/>
    <mergeCell ref="M21:N21"/>
    <mergeCell ref="A116:D116"/>
    <mergeCell ref="G116:H116"/>
    <mergeCell ref="K116:L116"/>
    <mergeCell ref="M116:N116"/>
    <mergeCell ref="O116:P116"/>
    <mergeCell ref="A96:D96"/>
    <mergeCell ref="G96:H96"/>
    <mergeCell ref="K96:L96"/>
    <mergeCell ref="M96:N96"/>
    <mergeCell ref="O96:P96"/>
    <mergeCell ref="A98:D98"/>
    <mergeCell ref="G98:H98"/>
    <mergeCell ref="K98:L98"/>
    <mergeCell ref="M98:N98"/>
    <mergeCell ref="O98:P98"/>
    <mergeCell ref="A99:D99"/>
    <mergeCell ref="G99:H99"/>
    <mergeCell ref="K99:L99"/>
    <mergeCell ref="M99:N99"/>
    <mergeCell ref="O99:P99"/>
    <mergeCell ref="A100:D100"/>
    <mergeCell ref="G100:H100"/>
    <mergeCell ref="K100:L100"/>
    <mergeCell ref="M100:N100"/>
    <mergeCell ref="N1:P1"/>
    <mergeCell ref="E2:J2"/>
    <mergeCell ref="D3:L3"/>
    <mergeCell ref="A6:C6"/>
    <mergeCell ref="D6:O6"/>
    <mergeCell ref="A7:C7"/>
    <mergeCell ref="D7:O7"/>
    <mergeCell ref="K13:L13"/>
    <mergeCell ref="M13:N13"/>
    <mergeCell ref="O13:P13"/>
    <mergeCell ref="A8:C8"/>
    <mergeCell ref="D8:O8"/>
    <mergeCell ref="A10:P10"/>
    <mergeCell ref="A12:D13"/>
    <mergeCell ref="E12:F12"/>
    <mergeCell ref="G12:H12"/>
    <mergeCell ref="K12:L12"/>
    <mergeCell ref="M12:N12"/>
    <mergeCell ref="O12:P12"/>
    <mergeCell ref="G13:H13"/>
    <mergeCell ref="A14:D14"/>
    <mergeCell ref="G14:H14"/>
    <mergeCell ref="K14:L14"/>
    <mergeCell ref="M14:N14"/>
    <mergeCell ref="O14:P14"/>
    <mergeCell ref="A16:D16"/>
    <mergeCell ref="G16:H16"/>
    <mergeCell ref="K16:L16"/>
    <mergeCell ref="M16:N16"/>
    <mergeCell ref="O16:P16"/>
    <mergeCell ref="A15:D15"/>
    <mergeCell ref="G15:H15"/>
    <mergeCell ref="K15:L15"/>
    <mergeCell ref="M15:N15"/>
    <mergeCell ref="O15:P15"/>
    <mergeCell ref="A17:D17"/>
    <mergeCell ref="G17:H17"/>
    <mergeCell ref="K17:L17"/>
    <mergeCell ref="M17:N17"/>
    <mergeCell ref="O17:P17"/>
    <mergeCell ref="A18:D18"/>
    <mergeCell ref="G18:H18"/>
    <mergeCell ref="K18:L18"/>
    <mergeCell ref="M18:N18"/>
    <mergeCell ref="O18:P18"/>
    <mergeCell ref="O21:P21"/>
    <mergeCell ref="G22:H22"/>
    <mergeCell ref="K22:L22"/>
    <mergeCell ref="M22:N22"/>
    <mergeCell ref="O22:P22"/>
    <mergeCell ref="A23:B23"/>
    <mergeCell ref="G23:H23"/>
    <mergeCell ref="K23:L23"/>
    <mergeCell ref="M23:N23"/>
    <mergeCell ref="O23:P23"/>
    <mergeCell ref="A24:B24"/>
    <mergeCell ref="G24:H24"/>
    <mergeCell ref="K24:L24"/>
    <mergeCell ref="M24:N24"/>
    <mergeCell ref="O24:P24"/>
    <mergeCell ref="A25:B25"/>
    <mergeCell ref="G25:H25"/>
    <mergeCell ref="K25:L25"/>
    <mergeCell ref="M25:N25"/>
    <mergeCell ref="O25:P25"/>
    <mergeCell ref="A26:B26"/>
    <mergeCell ref="G26:H26"/>
    <mergeCell ref="K26:L26"/>
    <mergeCell ref="M26:N26"/>
    <mergeCell ref="O26:P26"/>
    <mergeCell ref="A27:B27"/>
    <mergeCell ref="G27:H27"/>
    <mergeCell ref="K27:L27"/>
    <mergeCell ref="M27:N27"/>
    <mergeCell ref="O27:P27"/>
    <mergeCell ref="A28:B28"/>
    <mergeCell ref="G28:H28"/>
    <mergeCell ref="K28:L28"/>
    <mergeCell ref="M28:N28"/>
    <mergeCell ref="O28:P28"/>
    <mergeCell ref="A29:B29"/>
    <mergeCell ref="G29:H29"/>
    <mergeCell ref="K29:L29"/>
    <mergeCell ref="M29:N29"/>
    <mergeCell ref="O29:P29"/>
    <mergeCell ref="A34:B34"/>
    <mergeCell ref="G34:H34"/>
    <mergeCell ref="K34:L34"/>
    <mergeCell ref="M34:N34"/>
    <mergeCell ref="O34:P34"/>
    <mergeCell ref="G31:H31"/>
    <mergeCell ref="M33:N33"/>
    <mergeCell ref="O33:P33"/>
    <mergeCell ref="A30:B30"/>
    <mergeCell ref="A32:B32"/>
    <mergeCell ref="A39:C39"/>
    <mergeCell ref="E39:F39"/>
    <mergeCell ref="G39:H39"/>
    <mergeCell ref="A40:C40"/>
    <mergeCell ref="E40:F40"/>
    <mergeCell ref="G40:H40"/>
    <mergeCell ref="A36:P36"/>
    <mergeCell ref="A37:C38"/>
    <mergeCell ref="D37:F37"/>
    <mergeCell ref="G37:J37"/>
    <mergeCell ref="K37:M37"/>
    <mergeCell ref="N37:P37"/>
    <mergeCell ref="E38:F38"/>
    <mergeCell ref="G38:H38"/>
    <mergeCell ref="A43:C43"/>
    <mergeCell ref="E43:F43"/>
    <mergeCell ref="G43:H43"/>
    <mergeCell ref="A41:C41"/>
    <mergeCell ref="E41:F41"/>
    <mergeCell ref="G41:H41"/>
    <mergeCell ref="A42:C42"/>
    <mergeCell ref="E42:F42"/>
    <mergeCell ref="G42:H42"/>
    <mergeCell ref="A47:P47"/>
    <mergeCell ref="A48:B49"/>
    <mergeCell ref="C48:H48"/>
    <mergeCell ref="I48:J49"/>
    <mergeCell ref="A44:C44"/>
    <mergeCell ref="E44:F44"/>
    <mergeCell ref="G44:H44"/>
    <mergeCell ref="A45:C45"/>
    <mergeCell ref="E45:F45"/>
    <mergeCell ref="G45:H45"/>
    <mergeCell ref="A50:B50"/>
    <mergeCell ref="I50:J50"/>
    <mergeCell ref="A57:B57"/>
    <mergeCell ref="I57:J57"/>
    <mergeCell ref="I58:J58"/>
    <mergeCell ref="A51:B51"/>
    <mergeCell ref="I51:J51"/>
    <mergeCell ref="A52:B52"/>
    <mergeCell ref="I52:J52"/>
    <mergeCell ref="A55:B55"/>
    <mergeCell ref="I55:J55"/>
    <mergeCell ref="A53:B53"/>
    <mergeCell ref="A56:B56"/>
    <mergeCell ref="A54:B54"/>
    <mergeCell ref="A59:B59"/>
    <mergeCell ref="A60:P60"/>
    <mergeCell ref="A61:B61"/>
    <mergeCell ref="C61:N61"/>
    <mergeCell ref="O61:P61"/>
    <mergeCell ref="A62:B62"/>
    <mergeCell ref="C62:N62"/>
    <mergeCell ref="O62:P62"/>
    <mergeCell ref="A66:P66"/>
    <mergeCell ref="A67:C67"/>
    <mergeCell ref="D67:P67"/>
    <mergeCell ref="A68:C68"/>
    <mergeCell ref="D68:P68"/>
    <mergeCell ref="A69:C69"/>
    <mergeCell ref="D69:P69"/>
    <mergeCell ref="A63:B63"/>
    <mergeCell ref="C63:N63"/>
    <mergeCell ref="O63:P63"/>
    <mergeCell ref="A64:B64"/>
    <mergeCell ref="C64:N64"/>
    <mergeCell ref="O64:P64"/>
    <mergeCell ref="A90:A91"/>
    <mergeCell ref="M95:N95"/>
    <mergeCell ref="O95:P95"/>
    <mergeCell ref="A70:P70"/>
    <mergeCell ref="A71:A72"/>
    <mergeCell ref="B71:B72"/>
    <mergeCell ref="C71:I72"/>
    <mergeCell ref="J71:J72"/>
    <mergeCell ref="A73:A75"/>
    <mergeCell ref="C73:I73"/>
    <mergeCell ref="C74:I74"/>
    <mergeCell ref="C75:I75"/>
    <mergeCell ref="A76:A89"/>
    <mergeCell ref="C76:I76"/>
    <mergeCell ref="C79:I79"/>
    <mergeCell ref="C82:I82"/>
    <mergeCell ref="C87:I87"/>
    <mergeCell ref="C88:I88"/>
    <mergeCell ref="C77:I77"/>
    <mergeCell ref="C78:I78"/>
    <mergeCell ref="C80:I80"/>
    <mergeCell ref="C81:I81"/>
    <mergeCell ref="C83:I83"/>
    <mergeCell ref="C84:I84"/>
    <mergeCell ref="C85:I85"/>
    <mergeCell ref="C86:I86"/>
    <mergeCell ref="C89:I89"/>
    <mergeCell ref="O100:P100"/>
    <mergeCell ref="A101:D101"/>
    <mergeCell ref="G101:H101"/>
    <mergeCell ref="K101:L101"/>
    <mergeCell ref="M101:N101"/>
    <mergeCell ref="O101:P101"/>
    <mergeCell ref="K102:L102"/>
    <mergeCell ref="M102:N102"/>
    <mergeCell ref="O102:P102"/>
    <mergeCell ref="G102:H102"/>
    <mergeCell ref="A102:D102"/>
    <mergeCell ref="A97:D97"/>
    <mergeCell ref="G97:H97"/>
    <mergeCell ref="K97:L97"/>
    <mergeCell ref="M97:N97"/>
    <mergeCell ref="O97:P97"/>
    <mergeCell ref="A93:P93"/>
    <mergeCell ref="A94:D95"/>
    <mergeCell ref="E94:F94"/>
    <mergeCell ref="G94:H94"/>
    <mergeCell ref="K94:L94"/>
    <mergeCell ref="M94:N94"/>
    <mergeCell ref="O94:P94"/>
    <mergeCell ref="G95:H95"/>
    <mergeCell ref="K95:L95"/>
    <mergeCell ref="A103:D103"/>
    <mergeCell ref="G103:H103"/>
    <mergeCell ref="K103:L103"/>
    <mergeCell ref="M103:N103"/>
    <mergeCell ref="O103:P103"/>
    <mergeCell ref="A105:D105"/>
    <mergeCell ref="G105:H105"/>
    <mergeCell ref="K105:L105"/>
    <mergeCell ref="M105:N105"/>
    <mergeCell ref="O105:P105"/>
    <mergeCell ref="K104:L104"/>
    <mergeCell ref="M104:N104"/>
    <mergeCell ref="O104:P104"/>
    <mergeCell ref="G104:H104"/>
    <mergeCell ref="A104:D104"/>
    <mergeCell ref="A106:D106"/>
    <mergeCell ref="G106:H106"/>
    <mergeCell ref="K106:L106"/>
    <mergeCell ref="M106:N106"/>
    <mergeCell ref="O106:P106"/>
    <mergeCell ref="A107:D107"/>
    <mergeCell ref="G107:H107"/>
    <mergeCell ref="K107:L107"/>
    <mergeCell ref="M107:N107"/>
    <mergeCell ref="O107:P107"/>
    <mergeCell ref="A108:D108"/>
    <mergeCell ref="G108:H108"/>
    <mergeCell ref="K108:L108"/>
    <mergeCell ref="M108:N108"/>
    <mergeCell ref="O108:P108"/>
    <mergeCell ref="A109:D109"/>
    <mergeCell ref="G109:H109"/>
    <mergeCell ref="K109:L109"/>
    <mergeCell ref="M109:N109"/>
    <mergeCell ref="O109:P109"/>
    <mergeCell ref="A110:D110"/>
    <mergeCell ref="G110:H110"/>
    <mergeCell ref="K110:L110"/>
    <mergeCell ref="M110:N110"/>
    <mergeCell ref="O110:P110"/>
    <mergeCell ref="A112:D112"/>
    <mergeCell ref="G112:H112"/>
    <mergeCell ref="K112:L112"/>
    <mergeCell ref="M112:N112"/>
    <mergeCell ref="O112:P112"/>
    <mergeCell ref="G111:H111"/>
    <mergeCell ref="K111:L111"/>
    <mergeCell ref="M111:N111"/>
    <mergeCell ref="O111:P111"/>
    <mergeCell ref="A111:D111"/>
    <mergeCell ref="A114:D114"/>
    <mergeCell ref="G114:H114"/>
    <mergeCell ref="K114:L114"/>
    <mergeCell ref="M114:N114"/>
    <mergeCell ref="O114:P114"/>
    <mergeCell ref="A115:D115"/>
    <mergeCell ref="G115:H115"/>
    <mergeCell ref="K115:L115"/>
    <mergeCell ref="M115:N115"/>
    <mergeCell ref="O115:P115"/>
    <mergeCell ref="A117:D117"/>
    <mergeCell ref="G117:H117"/>
    <mergeCell ref="K117:L117"/>
    <mergeCell ref="M117:N117"/>
    <mergeCell ref="O117:P117"/>
    <mergeCell ref="A118:D118"/>
    <mergeCell ref="G118:H118"/>
    <mergeCell ref="K118:L118"/>
    <mergeCell ref="M118:N118"/>
    <mergeCell ref="O118:P118"/>
    <mergeCell ref="A119:D119"/>
    <mergeCell ref="G119:H119"/>
    <mergeCell ref="K119:L119"/>
    <mergeCell ref="M119:N119"/>
    <mergeCell ref="O119:P119"/>
    <mergeCell ref="A121:D121"/>
    <mergeCell ref="G121:H121"/>
    <mergeCell ref="K121:L121"/>
    <mergeCell ref="M121:N121"/>
    <mergeCell ref="O121:P121"/>
    <mergeCell ref="G120:H120"/>
    <mergeCell ref="K120:L120"/>
    <mergeCell ref="M120:N120"/>
    <mergeCell ref="O120:P120"/>
    <mergeCell ref="A120:D120"/>
    <mergeCell ref="A122:D122"/>
    <mergeCell ref="G122:H122"/>
    <mergeCell ref="K122:L122"/>
    <mergeCell ref="M122:N122"/>
    <mergeCell ref="O122:P122"/>
    <mergeCell ref="A123:D123"/>
    <mergeCell ref="G123:H123"/>
    <mergeCell ref="K123:L123"/>
    <mergeCell ref="M123:N123"/>
    <mergeCell ref="O123:P123"/>
    <mergeCell ref="A124:D124"/>
    <mergeCell ref="G124:H124"/>
    <mergeCell ref="K124:L124"/>
    <mergeCell ref="M124:N124"/>
    <mergeCell ref="O124:P124"/>
    <mergeCell ref="A127:D127"/>
    <mergeCell ref="G127:H127"/>
    <mergeCell ref="K127:L127"/>
    <mergeCell ref="M127:N127"/>
    <mergeCell ref="O127:P127"/>
    <mergeCell ref="A126:D126"/>
    <mergeCell ref="G126:H126"/>
    <mergeCell ref="K126:L126"/>
    <mergeCell ref="M126:N126"/>
    <mergeCell ref="O126:P126"/>
    <mergeCell ref="K125:L125"/>
    <mergeCell ref="M125:N125"/>
    <mergeCell ref="A125:D125"/>
    <mergeCell ref="G125:H125"/>
    <mergeCell ref="A128:D128"/>
    <mergeCell ref="G128:H128"/>
    <mergeCell ref="K128:L128"/>
    <mergeCell ref="M128:N128"/>
    <mergeCell ref="O128:P128"/>
    <mergeCell ref="A129:D129"/>
    <mergeCell ref="G129:H129"/>
    <mergeCell ref="K129:L129"/>
    <mergeCell ref="M129:N129"/>
    <mergeCell ref="O129:P129"/>
    <mergeCell ref="A132:D132"/>
    <mergeCell ref="G132:H132"/>
    <mergeCell ref="K132:L132"/>
    <mergeCell ref="M132:N132"/>
    <mergeCell ref="O132:P132"/>
    <mergeCell ref="A130:D130"/>
    <mergeCell ref="G130:H130"/>
    <mergeCell ref="K130:L130"/>
    <mergeCell ref="M130:N130"/>
    <mergeCell ref="O130:P130"/>
    <mergeCell ref="A131:D131"/>
    <mergeCell ref="G131:H131"/>
    <mergeCell ref="K131:L131"/>
    <mergeCell ref="M131:N131"/>
    <mergeCell ref="O131:P131"/>
    <mergeCell ref="A133:D133"/>
    <mergeCell ref="G133:H133"/>
    <mergeCell ref="K133:L133"/>
    <mergeCell ref="M133:N133"/>
    <mergeCell ref="O133:P133"/>
    <mergeCell ref="A134:D134"/>
    <mergeCell ref="G134:H134"/>
    <mergeCell ref="K134:L134"/>
    <mergeCell ref="M134:N134"/>
    <mergeCell ref="O134:P134"/>
    <mergeCell ref="O139:P139"/>
    <mergeCell ref="A140:D140"/>
    <mergeCell ref="G140:H140"/>
    <mergeCell ref="K140:L140"/>
    <mergeCell ref="M140:N140"/>
    <mergeCell ref="O140:P140"/>
    <mergeCell ref="A136:D136"/>
    <mergeCell ref="G136:H136"/>
    <mergeCell ref="K136:L136"/>
    <mergeCell ref="M136:N136"/>
    <mergeCell ref="O136:P136"/>
    <mergeCell ref="A138:D138"/>
    <mergeCell ref="G138:H138"/>
    <mergeCell ref="K138:L138"/>
    <mergeCell ref="M138:N138"/>
    <mergeCell ref="O138:P138"/>
    <mergeCell ref="A144:D145"/>
    <mergeCell ref="E144:H144"/>
    <mergeCell ref="I144:I145"/>
    <mergeCell ref="J144:J145"/>
    <mergeCell ref="K144:K145"/>
    <mergeCell ref="M144:M145"/>
    <mergeCell ref="A139:D139"/>
    <mergeCell ref="G139:H139"/>
    <mergeCell ref="K139:L139"/>
    <mergeCell ref="M139:N139"/>
    <mergeCell ref="A152:P152"/>
    <mergeCell ref="A153:P153"/>
    <mergeCell ref="A155:P155"/>
    <mergeCell ref="A146:D146"/>
    <mergeCell ref="A147:D147"/>
    <mergeCell ref="A148:D148"/>
    <mergeCell ref="A150:P150"/>
    <mergeCell ref="A151:P151"/>
    <mergeCell ref="A135:D135"/>
    <mergeCell ref="G135:H135"/>
    <mergeCell ref="K135:L135"/>
    <mergeCell ref="M135:N135"/>
    <mergeCell ref="O135:P135"/>
    <mergeCell ref="A137:D137"/>
    <mergeCell ref="G137:H137"/>
    <mergeCell ref="K137:L137"/>
    <mergeCell ref="M137:N137"/>
    <mergeCell ref="O137:P137"/>
    <mergeCell ref="A143:P143"/>
    <mergeCell ref="A141:D141"/>
    <mergeCell ref="G141:H141"/>
    <mergeCell ref="K141:L141"/>
    <mergeCell ref="M141:N141"/>
    <mergeCell ref="O141:P141"/>
  </mergeCells>
  <pageMargins left="0.23622047244094491" right="0.23622047244094491" top="0.74803149606299213" bottom="0.74803149606299213" header="0.31496062992125984" footer="0.31496062992125984"/>
  <pageSetup paperSize="9" scale="88" fitToHeight="0" orientation="landscape" r:id="rId1"/>
  <rowBreaks count="6" manualBreakCount="6">
    <brk id="23" max="15" man="1"/>
    <brk id="42" max="15" man="1"/>
    <brk id="59" max="15" man="1"/>
    <brk id="74" max="15" man="1"/>
    <brk id="93" max="15" man="1"/>
    <brk id="116" max="1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08"/>
  <sheetViews>
    <sheetView showZeros="0" view="pageBreakPreview" topLeftCell="A58" zoomScale="90" zoomScaleNormal="90" zoomScaleSheetLayoutView="90" workbookViewId="0">
      <selection activeCell="E97" sqref="E97"/>
    </sheetView>
  </sheetViews>
  <sheetFormatPr defaultColWidth="8.85546875" defaultRowHeight="15.75" x14ac:dyDescent="0.25"/>
  <cols>
    <col min="1" max="1" width="10.5703125" style="1" customWidth="1"/>
    <col min="2" max="2" width="10.140625" style="1" customWidth="1"/>
    <col min="3" max="3" width="8.28515625" style="1" customWidth="1"/>
    <col min="4" max="4" width="10.7109375" style="1" customWidth="1"/>
    <col min="5" max="5" width="8.28515625" style="1" customWidth="1"/>
    <col min="6" max="6" width="8" style="1" customWidth="1"/>
    <col min="7" max="7" width="7.140625" style="1" customWidth="1"/>
    <col min="8" max="8" width="7.5703125" style="1" customWidth="1"/>
    <col min="9" max="9" width="11.5703125" style="1" customWidth="1"/>
    <col min="10" max="10" width="10.28515625" style="1" customWidth="1"/>
    <col min="11" max="11" width="11.42578125" style="1" customWidth="1"/>
    <col min="12" max="12" width="9.7109375" style="1" customWidth="1"/>
    <col min="13" max="13" width="11.140625" style="1" customWidth="1"/>
    <col min="14" max="14" width="11" style="1" customWidth="1"/>
    <col min="15" max="15" width="9.140625" style="1" customWidth="1"/>
    <col min="16" max="16" width="9.42578125" style="1" customWidth="1"/>
    <col min="17" max="16384" width="8.85546875" style="1"/>
  </cols>
  <sheetData>
    <row r="1" spans="1:16" x14ac:dyDescent="0.25">
      <c r="A1" s="197"/>
      <c r="B1" s="197"/>
      <c r="C1" s="197"/>
      <c r="D1" s="197"/>
      <c r="E1" s="197"/>
      <c r="F1" s="197"/>
      <c r="G1" s="197"/>
      <c r="H1" s="197"/>
      <c r="I1" s="197"/>
      <c r="J1" s="197"/>
      <c r="K1" s="197"/>
      <c r="L1" s="197"/>
      <c r="M1" s="197"/>
      <c r="N1" s="925" t="s">
        <v>0</v>
      </c>
      <c r="O1" s="925"/>
      <c r="P1" s="925"/>
    </row>
    <row r="2" spans="1:16" ht="18.75" x14ac:dyDescent="0.25">
      <c r="A2" s="197"/>
      <c r="B2" s="197"/>
      <c r="C2" s="197"/>
      <c r="D2" s="197"/>
      <c r="E2" s="926" t="s">
        <v>1</v>
      </c>
      <c r="F2" s="926"/>
      <c r="G2" s="926"/>
      <c r="H2" s="926"/>
      <c r="I2" s="926"/>
      <c r="J2" s="926"/>
      <c r="K2" s="197"/>
      <c r="L2" s="197"/>
      <c r="M2" s="197"/>
      <c r="N2" s="197"/>
      <c r="O2" s="197"/>
      <c r="P2" s="197"/>
    </row>
    <row r="3" spans="1:16" ht="18.75" x14ac:dyDescent="0.25">
      <c r="A3" s="197"/>
      <c r="B3" s="197"/>
      <c r="C3" s="197"/>
      <c r="D3" s="926" t="s">
        <v>430</v>
      </c>
      <c r="E3" s="926"/>
      <c r="F3" s="926"/>
      <c r="G3" s="926"/>
      <c r="H3" s="926"/>
      <c r="I3" s="926"/>
      <c r="J3" s="926"/>
      <c r="K3" s="926"/>
      <c r="L3" s="926"/>
      <c r="M3" s="197"/>
      <c r="N3" s="197"/>
      <c r="O3" s="197"/>
      <c r="P3" s="197"/>
    </row>
    <row r="4" spans="1:16" ht="18.75" x14ac:dyDescent="0.25">
      <c r="A4" s="197"/>
      <c r="B4" s="197"/>
      <c r="C4" s="197"/>
      <c r="D4" s="418"/>
      <c r="E4" s="418"/>
      <c r="F4" s="418"/>
      <c r="G4" s="418"/>
      <c r="H4" s="418"/>
      <c r="I4" s="418"/>
      <c r="J4" s="418"/>
      <c r="K4" s="418"/>
      <c r="L4" s="418"/>
      <c r="M4" s="197"/>
      <c r="N4" s="197"/>
      <c r="O4" s="197"/>
      <c r="P4" s="197"/>
    </row>
    <row r="5" spans="1:16" x14ac:dyDescent="0.25">
      <c r="A5" s="197"/>
      <c r="B5" s="197"/>
      <c r="C5" s="197"/>
      <c r="D5" s="197"/>
      <c r="E5" s="197"/>
      <c r="F5" s="197"/>
      <c r="G5" s="197"/>
      <c r="H5" s="197"/>
      <c r="I5" s="197"/>
      <c r="J5" s="197"/>
      <c r="K5" s="197"/>
      <c r="L5" s="197"/>
      <c r="M5" s="197"/>
      <c r="N5" s="197"/>
      <c r="O5" s="197"/>
      <c r="P5" s="419" t="s">
        <v>2</v>
      </c>
    </row>
    <row r="6" spans="1:16" ht="23.45" customHeight="1" x14ac:dyDescent="0.25">
      <c r="A6" s="927" t="s">
        <v>3</v>
      </c>
      <c r="B6" s="927"/>
      <c r="C6" s="927"/>
      <c r="D6" s="928" t="s">
        <v>255</v>
      </c>
      <c r="E6" s="929"/>
      <c r="F6" s="929"/>
      <c r="G6" s="929"/>
      <c r="H6" s="929"/>
      <c r="I6" s="929"/>
      <c r="J6" s="929"/>
      <c r="K6" s="929"/>
      <c r="L6" s="929"/>
      <c r="M6" s="929"/>
      <c r="N6" s="929"/>
      <c r="O6" s="930"/>
      <c r="P6" s="383">
        <v>1</v>
      </c>
    </row>
    <row r="7" spans="1:16" ht="23.45" customHeight="1" x14ac:dyDescent="0.25">
      <c r="A7" s="927" t="s">
        <v>4</v>
      </c>
      <c r="B7" s="927"/>
      <c r="C7" s="927"/>
      <c r="D7" s="931" t="s">
        <v>436</v>
      </c>
      <c r="E7" s="931"/>
      <c r="F7" s="931"/>
      <c r="G7" s="931"/>
      <c r="H7" s="931"/>
      <c r="I7" s="931"/>
      <c r="J7" s="931"/>
      <c r="K7" s="931"/>
      <c r="L7" s="931"/>
      <c r="M7" s="931"/>
      <c r="N7" s="931"/>
      <c r="O7" s="931"/>
      <c r="P7" s="420" t="s">
        <v>431</v>
      </c>
    </row>
    <row r="8" spans="1:16" ht="23.45" customHeight="1" x14ac:dyDescent="0.25">
      <c r="A8" s="927" t="s">
        <v>5</v>
      </c>
      <c r="B8" s="927"/>
      <c r="C8" s="927"/>
      <c r="D8" s="938"/>
      <c r="E8" s="939"/>
      <c r="F8" s="939"/>
      <c r="G8" s="939"/>
      <c r="H8" s="939"/>
      <c r="I8" s="939"/>
      <c r="J8" s="939"/>
      <c r="K8" s="939"/>
      <c r="L8" s="939"/>
      <c r="M8" s="939"/>
      <c r="N8" s="939"/>
      <c r="O8" s="940"/>
      <c r="P8" s="383" t="s">
        <v>74</v>
      </c>
    </row>
    <row r="9" spans="1:16" x14ac:dyDescent="0.25">
      <c r="A9" s="197"/>
      <c r="B9" s="197"/>
      <c r="C9" s="197"/>
      <c r="D9" s="197"/>
      <c r="E9" s="197"/>
      <c r="F9" s="197"/>
      <c r="G9" s="197"/>
      <c r="H9" s="197"/>
      <c r="I9" s="197"/>
      <c r="J9" s="197"/>
      <c r="K9" s="197"/>
      <c r="L9" s="197"/>
      <c r="M9" s="197"/>
      <c r="N9" s="197"/>
      <c r="O9" s="197"/>
      <c r="P9" s="197"/>
    </row>
    <row r="10" spans="1:16" x14ac:dyDescent="0.25">
      <c r="A10" s="928" t="s">
        <v>6</v>
      </c>
      <c r="B10" s="929"/>
      <c r="C10" s="929"/>
      <c r="D10" s="929"/>
      <c r="E10" s="929"/>
      <c r="F10" s="929"/>
      <c r="G10" s="929"/>
      <c r="H10" s="929"/>
      <c r="I10" s="929"/>
      <c r="J10" s="929"/>
      <c r="K10" s="929"/>
      <c r="L10" s="929"/>
      <c r="M10" s="929"/>
      <c r="N10" s="929"/>
      <c r="O10" s="929"/>
      <c r="P10" s="930"/>
    </row>
    <row r="11" spans="1:16" x14ac:dyDescent="0.25">
      <c r="A11" s="421"/>
      <c r="B11" s="421"/>
      <c r="C11" s="421"/>
      <c r="D11" s="421"/>
      <c r="E11" s="421"/>
      <c r="F11" s="421"/>
      <c r="G11" s="421"/>
      <c r="H11" s="421"/>
      <c r="I11" s="421"/>
      <c r="J11" s="421"/>
      <c r="K11" s="421"/>
      <c r="L11" s="421"/>
      <c r="M11" s="421"/>
      <c r="N11" s="421"/>
      <c r="O11" s="421"/>
      <c r="P11" s="421"/>
    </row>
    <row r="12" spans="1:16" ht="21.6" customHeight="1" x14ac:dyDescent="0.25">
      <c r="A12" s="941" t="s">
        <v>7</v>
      </c>
      <c r="B12" s="942"/>
      <c r="C12" s="942"/>
      <c r="D12" s="943"/>
      <c r="E12" s="932" t="s">
        <v>2</v>
      </c>
      <c r="F12" s="933"/>
      <c r="G12" s="947">
        <v>2015</v>
      </c>
      <c r="H12" s="947"/>
      <c r="I12" s="383">
        <v>2016</v>
      </c>
      <c r="J12" s="383">
        <v>2017</v>
      </c>
      <c r="K12" s="947">
        <v>2018</v>
      </c>
      <c r="L12" s="947"/>
      <c r="M12" s="947">
        <v>2019</v>
      </c>
      <c r="N12" s="947"/>
      <c r="O12" s="947">
        <v>2020</v>
      </c>
      <c r="P12" s="947"/>
    </row>
    <row r="13" spans="1:16" ht="31.5" x14ac:dyDescent="0.25">
      <c r="A13" s="944"/>
      <c r="B13" s="945"/>
      <c r="C13" s="945"/>
      <c r="D13" s="946"/>
      <c r="E13" s="383" t="s">
        <v>8</v>
      </c>
      <c r="F13" s="382" t="s">
        <v>9</v>
      </c>
      <c r="G13" s="932" t="s">
        <v>10</v>
      </c>
      <c r="H13" s="933"/>
      <c r="I13" s="383" t="s">
        <v>10</v>
      </c>
      <c r="J13" s="383" t="s">
        <v>11</v>
      </c>
      <c r="K13" s="932" t="s">
        <v>12</v>
      </c>
      <c r="L13" s="933"/>
      <c r="M13" s="932" t="s">
        <v>13</v>
      </c>
      <c r="N13" s="933"/>
      <c r="O13" s="932" t="s">
        <v>13</v>
      </c>
      <c r="P13" s="933"/>
    </row>
    <row r="14" spans="1:16" ht="23.45" customHeight="1" x14ac:dyDescent="0.25">
      <c r="A14" s="934" t="s">
        <v>14</v>
      </c>
      <c r="B14" s="934"/>
      <c r="C14" s="934"/>
      <c r="D14" s="934"/>
      <c r="E14" s="383">
        <v>4</v>
      </c>
      <c r="F14" s="383"/>
      <c r="G14" s="935" t="s">
        <v>15</v>
      </c>
      <c r="H14" s="936"/>
      <c r="I14" s="386">
        <v>94578.4</v>
      </c>
      <c r="J14" s="149">
        <v>84432.6</v>
      </c>
      <c r="K14" s="937">
        <v>90732.6</v>
      </c>
      <c r="L14" s="937"/>
      <c r="M14" s="937">
        <v>95732.6</v>
      </c>
      <c r="N14" s="937"/>
      <c r="O14" s="937">
        <v>99432.6</v>
      </c>
      <c r="P14" s="937"/>
    </row>
    <row r="15" spans="1:16" ht="23.45" customHeight="1" x14ac:dyDescent="0.25">
      <c r="A15" s="927" t="s">
        <v>256</v>
      </c>
      <c r="B15" s="927"/>
      <c r="C15" s="927"/>
      <c r="D15" s="927"/>
      <c r="E15" s="383"/>
      <c r="F15" s="383">
        <v>25</v>
      </c>
      <c r="G15" s="932" t="s">
        <v>15</v>
      </c>
      <c r="H15" s="933"/>
      <c r="I15" s="383">
        <v>93418.4</v>
      </c>
      <c r="J15" s="150">
        <v>83159.199999999997</v>
      </c>
      <c r="K15" s="948">
        <v>89459.199999999997</v>
      </c>
      <c r="L15" s="948"/>
      <c r="M15" s="948">
        <v>94459.199999999997</v>
      </c>
      <c r="N15" s="948"/>
      <c r="O15" s="948">
        <v>98159.2</v>
      </c>
      <c r="P15" s="948"/>
    </row>
    <row r="16" spans="1:16" ht="23.45" customHeight="1" x14ac:dyDescent="0.25">
      <c r="A16" s="927" t="s">
        <v>171</v>
      </c>
      <c r="B16" s="927"/>
      <c r="C16" s="927"/>
      <c r="D16" s="927"/>
      <c r="E16" s="383"/>
      <c r="F16" s="383">
        <v>28</v>
      </c>
      <c r="G16" s="947" t="s">
        <v>15</v>
      </c>
      <c r="H16" s="947"/>
      <c r="I16" s="383">
        <v>1160</v>
      </c>
      <c r="J16" s="383">
        <v>1273.4000000000001</v>
      </c>
      <c r="K16" s="947">
        <v>1273.4000000000001</v>
      </c>
      <c r="L16" s="947"/>
      <c r="M16" s="947">
        <v>1273.4000000000001</v>
      </c>
      <c r="N16" s="947"/>
      <c r="O16" s="947">
        <v>1273.4000000000001</v>
      </c>
      <c r="P16" s="947"/>
    </row>
    <row r="17" spans="1:16" ht="14.45" customHeight="1" x14ac:dyDescent="0.25">
      <c r="A17" s="197"/>
      <c r="B17" s="197"/>
      <c r="C17" s="197"/>
      <c r="D17" s="197"/>
      <c r="E17" s="197"/>
      <c r="F17" s="197"/>
      <c r="G17" s="197"/>
      <c r="H17" s="197"/>
      <c r="I17" s="197"/>
      <c r="J17" s="197"/>
      <c r="K17" s="197"/>
      <c r="L17" s="197"/>
      <c r="M17" s="197"/>
      <c r="N17" s="197"/>
      <c r="O17" s="197"/>
      <c r="P17" s="197"/>
    </row>
    <row r="18" spans="1:16" ht="22.5" customHeight="1" x14ac:dyDescent="0.25">
      <c r="A18" s="941" t="s">
        <v>7</v>
      </c>
      <c r="B18" s="943"/>
      <c r="C18" s="948" t="s">
        <v>2</v>
      </c>
      <c r="D18" s="948"/>
      <c r="E18" s="948"/>
      <c r="F18" s="948"/>
      <c r="G18" s="947">
        <v>2015</v>
      </c>
      <c r="H18" s="947"/>
      <c r="I18" s="383">
        <v>2016</v>
      </c>
      <c r="J18" s="383">
        <v>2017</v>
      </c>
      <c r="K18" s="947">
        <v>2018</v>
      </c>
      <c r="L18" s="947"/>
      <c r="M18" s="947">
        <v>2019</v>
      </c>
      <c r="N18" s="947"/>
      <c r="O18" s="947">
        <v>2020</v>
      </c>
      <c r="P18" s="947"/>
    </row>
    <row r="19" spans="1:16" ht="35.450000000000003" customHeight="1" x14ac:dyDescent="0.25">
      <c r="A19" s="944"/>
      <c r="B19" s="946"/>
      <c r="C19" s="383" t="s">
        <v>16</v>
      </c>
      <c r="D19" s="383" t="s">
        <v>17</v>
      </c>
      <c r="E19" s="383" t="s">
        <v>8</v>
      </c>
      <c r="F19" s="382" t="s">
        <v>9</v>
      </c>
      <c r="G19" s="932" t="s">
        <v>10</v>
      </c>
      <c r="H19" s="933"/>
      <c r="I19" s="383" t="s">
        <v>10</v>
      </c>
      <c r="J19" s="383" t="s">
        <v>11</v>
      </c>
      <c r="K19" s="932" t="s">
        <v>12</v>
      </c>
      <c r="L19" s="933"/>
      <c r="M19" s="932" t="s">
        <v>13</v>
      </c>
      <c r="N19" s="933"/>
      <c r="O19" s="932" t="s">
        <v>13</v>
      </c>
      <c r="P19" s="933"/>
    </row>
    <row r="20" spans="1:16" ht="53.45" customHeight="1" x14ac:dyDescent="0.25">
      <c r="A20" s="949" t="s">
        <v>18</v>
      </c>
      <c r="B20" s="950"/>
      <c r="C20" s="150"/>
      <c r="D20" s="150"/>
      <c r="E20" s="150"/>
      <c r="F20" s="150"/>
      <c r="G20" s="951" t="s">
        <v>15</v>
      </c>
      <c r="H20" s="951"/>
      <c r="I20" s="158">
        <v>94578.4</v>
      </c>
      <c r="J20" s="149">
        <v>84432.6</v>
      </c>
      <c r="K20" s="937">
        <v>90732.6</v>
      </c>
      <c r="L20" s="937"/>
      <c r="M20" s="937">
        <v>95732.6</v>
      </c>
      <c r="N20" s="937"/>
      <c r="O20" s="937">
        <v>99432.6</v>
      </c>
      <c r="P20" s="937"/>
    </row>
    <row r="21" spans="1:16" ht="44.45" customHeight="1" x14ac:dyDescent="0.25">
      <c r="A21" s="952" t="s">
        <v>19</v>
      </c>
      <c r="B21" s="953"/>
      <c r="C21" s="422">
        <v>112</v>
      </c>
      <c r="D21" s="150"/>
      <c r="E21" s="150"/>
      <c r="F21" s="150"/>
      <c r="G21" s="947" t="s">
        <v>15</v>
      </c>
      <c r="H21" s="947"/>
      <c r="I21" s="384"/>
      <c r="J21" s="150"/>
      <c r="K21" s="948"/>
      <c r="L21" s="948"/>
      <c r="M21" s="948"/>
      <c r="N21" s="948"/>
      <c r="O21" s="948"/>
      <c r="P21" s="948"/>
    </row>
    <row r="22" spans="1:16" ht="18.600000000000001" customHeight="1" x14ac:dyDescent="0.25">
      <c r="A22" s="948"/>
      <c r="B22" s="948"/>
      <c r="C22" s="150"/>
      <c r="D22" s="150"/>
      <c r="E22" s="150"/>
      <c r="F22" s="150"/>
      <c r="G22" s="947" t="s">
        <v>15</v>
      </c>
      <c r="H22" s="947"/>
      <c r="I22" s="384"/>
      <c r="J22" s="150"/>
      <c r="K22" s="948"/>
      <c r="L22" s="948"/>
      <c r="M22" s="948"/>
      <c r="N22" s="948"/>
      <c r="O22" s="948"/>
      <c r="P22" s="948"/>
    </row>
    <row r="23" spans="1:16" ht="44.45" customHeight="1" x14ac:dyDescent="0.25">
      <c r="A23" s="952" t="s">
        <v>20</v>
      </c>
      <c r="B23" s="953"/>
      <c r="C23" s="422">
        <v>112</v>
      </c>
      <c r="D23" s="150"/>
      <c r="E23" s="150"/>
      <c r="F23" s="150"/>
      <c r="G23" s="947" t="s">
        <v>15</v>
      </c>
      <c r="H23" s="947"/>
      <c r="I23" s="384"/>
      <c r="J23" s="150"/>
      <c r="K23" s="948" t="s">
        <v>74</v>
      </c>
      <c r="L23" s="948"/>
      <c r="M23" s="948"/>
      <c r="N23" s="948"/>
      <c r="O23" s="948"/>
      <c r="P23" s="948"/>
    </row>
    <row r="24" spans="1:16" ht="18.75" customHeight="1" x14ac:dyDescent="0.25">
      <c r="A24" s="948"/>
      <c r="B24" s="948"/>
      <c r="C24" s="150"/>
      <c r="D24" s="150"/>
      <c r="E24" s="150"/>
      <c r="F24" s="150"/>
      <c r="G24" s="947" t="s">
        <v>15</v>
      </c>
      <c r="H24" s="947"/>
      <c r="I24" s="384"/>
      <c r="J24" s="150"/>
      <c r="K24" s="948"/>
      <c r="L24" s="948"/>
      <c r="M24" s="948"/>
      <c r="N24" s="948"/>
      <c r="O24" s="948"/>
      <c r="P24" s="948"/>
    </row>
    <row r="25" spans="1:16" ht="65.45" customHeight="1" x14ac:dyDescent="0.25">
      <c r="A25" s="952" t="s">
        <v>21</v>
      </c>
      <c r="B25" s="953"/>
      <c r="C25" s="422">
        <v>111</v>
      </c>
      <c r="D25" s="150"/>
      <c r="E25" s="150">
        <v>4</v>
      </c>
      <c r="F25" s="150">
        <v>10</v>
      </c>
      <c r="G25" s="932" t="s">
        <v>15</v>
      </c>
      <c r="H25" s="933"/>
      <c r="I25" s="384">
        <v>94578.4</v>
      </c>
      <c r="J25" s="150">
        <v>84432.6</v>
      </c>
      <c r="K25" s="948">
        <v>90732.6</v>
      </c>
      <c r="L25" s="948"/>
      <c r="M25" s="948">
        <v>95732.6</v>
      </c>
      <c r="N25" s="948"/>
      <c r="O25" s="948">
        <v>99432.6</v>
      </c>
      <c r="P25" s="948"/>
    </row>
    <row r="26" spans="1:16" ht="20.45" customHeight="1" x14ac:dyDescent="0.25">
      <c r="A26" s="954"/>
      <c r="B26" s="955"/>
      <c r="C26" s="150"/>
      <c r="D26" s="150"/>
      <c r="E26" s="150"/>
      <c r="F26" s="150"/>
      <c r="G26" s="932" t="s">
        <v>15</v>
      </c>
      <c r="H26" s="933"/>
      <c r="I26" s="383"/>
      <c r="J26" s="150"/>
      <c r="K26" s="954"/>
      <c r="L26" s="955"/>
      <c r="M26" s="954"/>
      <c r="N26" s="955"/>
      <c r="O26" s="954"/>
      <c r="P26" s="955"/>
    </row>
    <row r="27" spans="1:16" ht="14.45" customHeight="1" x14ac:dyDescent="0.25">
      <c r="A27" s="197"/>
      <c r="B27" s="197"/>
      <c r="C27" s="197"/>
      <c r="D27" s="197"/>
      <c r="E27" s="197"/>
      <c r="F27" s="197"/>
      <c r="G27" s="197"/>
      <c r="H27" s="197"/>
      <c r="I27" s="197"/>
      <c r="J27" s="197"/>
      <c r="K27" s="197"/>
      <c r="L27" s="197"/>
      <c r="M27" s="197"/>
      <c r="N27" s="197"/>
      <c r="O27" s="197"/>
      <c r="P27" s="197"/>
    </row>
    <row r="28" spans="1:16" ht="21" customHeight="1" x14ac:dyDescent="0.25">
      <c r="A28" s="962" t="s">
        <v>22</v>
      </c>
      <c r="B28" s="963"/>
      <c r="C28" s="963"/>
      <c r="D28" s="963"/>
      <c r="E28" s="963"/>
      <c r="F28" s="963"/>
      <c r="G28" s="963"/>
      <c r="H28" s="963"/>
      <c r="I28" s="963"/>
      <c r="J28" s="963"/>
      <c r="K28" s="963"/>
      <c r="L28" s="963"/>
      <c r="M28" s="963"/>
      <c r="N28" s="963"/>
      <c r="O28" s="963"/>
      <c r="P28" s="964"/>
    </row>
    <row r="29" spans="1:16" ht="25.15" customHeight="1" x14ac:dyDescent="0.25">
      <c r="A29" s="947" t="s">
        <v>7</v>
      </c>
      <c r="B29" s="947"/>
      <c r="C29" s="947"/>
      <c r="D29" s="947" t="s">
        <v>2</v>
      </c>
      <c r="E29" s="947"/>
      <c r="F29" s="947"/>
      <c r="G29" s="947" t="s">
        <v>433</v>
      </c>
      <c r="H29" s="947"/>
      <c r="I29" s="947"/>
      <c r="J29" s="947"/>
      <c r="K29" s="947" t="s">
        <v>306</v>
      </c>
      <c r="L29" s="947"/>
      <c r="M29" s="947"/>
      <c r="N29" s="947" t="s">
        <v>434</v>
      </c>
      <c r="O29" s="947"/>
      <c r="P29" s="947"/>
    </row>
    <row r="30" spans="1:16" ht="64.150000000000006" customHeight="1" x14ac:dyDescent="0.25">
      <c r="A30" s="947"/>
      <c r="B30" s="947"/>
      <c r="C30" s="947"/>
      <c r="D30" s="383" t="s">
        <v>8</v>
      </c>
      <c r="E30" s="965" t="s">
        <v>23</v>
      </c>
      <c r="F30" s="965"/>
      <c r="G30" s="966" t="s">
        <v>24</v>
      </c>
      <c r="H30" s="966"/>
      <c r="I30" s="20" t="s">
        <v>25</v>
      </c>
      <c r="J30" s="20" t="s">
        <v>26</v>
      </c>
      <c r="K30" s="20" t="s">
        <v>24</v>
      </c>
      <c r="L30" s="20" t="s">
        <v>25</v>
      </c>
      <c r="M30" s="20" t="s">
        <v>26</v>
      </c>
      <c r="N30" s="20" t="s">
        <v>24</v>
      </c>
      <c r="O30" s="20" t="s">
        <v>25</v>
      </c>
      <c r="P30" s="20" t="s">
        <v>26</v>
      </c>
    </row>
    <row r="31" spans="1:16" ht="20.45" customHeight="1" x14ac:dyDescent="0.25">
      <c r="A31" s="927" t="s">
        <v>27</v>
      </c>
      <c r="B31" s="927"/>
      <c r="C31" s="927"/>
      <c r="D31" s="150"/>
      <c r="E31" s="947"/>
      <c r="F31" s="947"/>
      <c r="G31" s="956">
        <v>90732.6</v>
      </c>
      <c r="H31" s="957"/>
      <c r="I31" s="432">
        <v>20000</v>
      </c>
      <c r="J31" s="432">
        <v>110732.6</v>
      </c>
      <c r="K31" s="432">
        <v>95732.6</v>
      </c>
      <c r="L31" s="432">
        <v>40000</v>
      </c>
      <c r="M31" s="432">
        <v>135732.6</v>
      </c>
      <c r="N31" s="432">
        <v>99432.6</v>
      </c>
      <c r="O31" s="432">
        <v>45000</v>
      </c>
      <c r="P31" s="433">
        <v>144432.6</v>
      </c>
    </row>
    <row r="32" spans="1:16" s="12" customFormat="1" ht="20.45" customHeight="1" x14ac:dyDescent="0.25">
      <c r="A32" s="958" t="s">
        <v>132</v>
      </c>
      <c r="B32" s="958"/>
      <c r="C32" s="958"/>
      <c r="D32" s="387" t="s">
        <v>28</v>
      </c>
      <c r="E32" s="959"/>
      <c r="F32" s="959"/>
      <c r="G32" s="960">
        <v>90732.6</v>
      </c>
      <c r="H32" s="961"/>
      <c r="I32" s="203">
        <v>20000</v>
      </c>
      <c r="J32" s="203">
        <v>110732.6</v>
      </c>
      <c r="K32" s="203">
        <v>95732.6</v>
      </c>
      <c r="L32" s="203">
        <v>40000</v>
      </c>
      <c r="M32" s="203">
        <v>135732.6</v>
      </c>
      <c r="N32" s="203">
        <v>99432.6</v>
      </c>
      <c r="O32" s="203">
        <v>45000</v>
      </c>
      <c r="P32" s="205">
        <v>144432.6</v>
      </c>
    </row>
    <row r="33" spans="1:16" s="12" customFormat="1" ht="20.45" customHeight="1" x14ac:dyDescent="0.25">
      <c r="A33" s="969" t="s">
        <v>29</v>
      </c>
      <c r="B33" s="970"/>
      <c r="C33" s="971"/>
      <c r="D33" s="387" t="s">
        <v>30</v>
      </c>
      <c r="E33" s="972"/>
      <c r="F33" s="973"/>
      <c r="G33" s="967"/>
      <c r="H33" s="968"/>
      <c r="I33" s="423"/>
      <c r="J33" s="423"/>
      <c r="K33" s="424"/>
      <c r="L33" s="423"/>
      <c r="M33" s="423"/>
      <c r="N33" s="424"/>
      <c r="O33" s="423"/>
      <c r="P33" s="431"/>
    </row>
    <row r="34" spans="1:16" s="12" customFormat="1" ht="20.45" customHeight="1" x14ac:dyDescent="0.25">
      <c r="A34" s="972"/>
      <c r="B34" s="974"/>
      <c r="C34" s="973"/>
      <c r="D34" s="387"/>
      <c r="E34" s="972"/>
      <c r="F34" s="973"/>
      <c r="G34" s="967"/>
      <c r="H34" s="968"/>
      <c r="I34" s="423"/>
      <c r="J34" s="423"/>
      <c r="K34" s="424"/>
      <c r="L34" s="423"/>
      <c r="M34" s="423"/>
      <c r="N34" s="424"/>
      <c r="O34" s="423"/>
      <c r="P34" s="431"/>
    </row>
    <row r="35" spans="1:16" s="12" customFormat="1" ht="20.45" customHeight="1" x14ac:dyDescent="0.25">
      <c r="A35" s="958"/>
      <c r="B35" s="958"/>
      <c r="C35" s="958"/>
      <c r="D35" s="387"/>
      <c r="E35" s="959"/>
      <c r="F35" s="959"/>
      <c r="G35" s="967"/>
      <c r="H35" s="968"/>
      <c r="I35" s="423"/>
      <c r="J35" s="423"/>
      <c r="K35" s="424"/>
      <c r="L35" s="423"/>
      <c r="M35" s="423"/>
      <c r="N35" s="424"/>
      <c r="O35" s="423"/>
      <c r="P35" s="431"/>
    </row>
    <row r="36" spans="1:16" ht="20.45" customHeight="1" x14ac:dyDescent="0.25">
      <c r="A36" s="927"/>
      <c r="B36" s="927"/>
      <c r="C36" s="927"/>
      <c r="D36" s="150"/>
      <c r="E36" s="947"/>
      <c r="F36" s="947"/>
      <c r="G36" s="960"/>
      <c r="H36" s="961"/>
      <c r="I36" s="203"/>
      <c r="J36" s="203"/>
      <c r="K36" s="425"/>
      <c r="L36" s="203"/>
      <c r="M36" s="203"/>
      <c r="N36" s="425"/>
      <c r="O36" s="203"/>
      <c r="P36" s="205"/>
    </row>
    <row r="37" spans="1:16" ht="20.45" customHeight="1" x14ac:dyDescent="0.25">
      <c r="A37" s="927" t="s">
        <v>27</v>
      </c>
      <c r="B37" s="927"/>
      <c r="C37" s="927"/>
      <c r="D37" s="150"/>
      <c r="E37" s="947"/>
      <c r="F37" s="947"/>
      <c r="G37" s="956">
        <v>90732.6</v>
      </c>
      <c r="H37" s="957"/>
      <c r="I37" s="432">
        <v>20000</v>
      </c>
      <c r="J37" s="432">
        <v>110732.6</v>
      </c>
      <c r="K37" s="432">
        <v>95732.6</v>
      </c>
      <c r="L37" s="432">
        <v>40000</v>
      </c>
      <c r="M37" s="432">
        <v>135732.6</v>
      </c>
      <c r="N37" s="432">
        <v>99432.6</v>
      </c>
      <c r="O37" s="432">
        <v>45000</v>
      </c>
      <c r="P37" s="433">
        <v>144432.6</v>
      </c>
    </row>
    <row r="38" spans="1:16" s="12" customFormat="1" ht="20.45" customHeight="1" x14ac:dyDescent="0.25">
      <c r="A38" s="958" t="s">
        <v>31</v>
      </c>
      <c r="B38" s="958"/>
      <c r="C38" s="958"/>
      <c r="D38" s="426"/>
      <c r="E38" s="959"/>
      <c r="F38" s="959"/>
      <c r="G38" s="967"/>
      <c r="H38" s="968"/>
      <c r="I38" s="423"/>
      <c r="J38" s="423"/>
      <c r="K38" s="424"/>
      <c r="L38" s="423"/>
      <c r="M38" s="423"/>
      <c r="N38" s="424"/>
      <c r="O38" s="423"/>
      <c r="P38" s="431"/>
    </row>
    <row r="39" spans="1:16" s="12" customFormat="1" ht="20.45" customHeight="1" x14ac:dyDescent="0.25">
      <c r="A39" s="958" t="s">
        <v>32</v>
      </c>
      <c r="B39" s="958"/>
      <c r="C39" s="958"/>
      <c r="D39" s="426"/>
      <c r="E39" s="959">
        <v>1</v>
      </c>
      <c r="F39" s="959"/>
      <c r="G39" s="960">
        <v>90732.6</v>
      </c>
      <c r="H39" s="961"/>
      <c r="I39" s="203">
        <v>20000</v>
      </c>
      <c r="J39" s="203">
        <v>110732.6</v>
      </c>
      <c r="K39" s="203">
        <v>95732.6</v>
      </c>
      <c r="L39" s="203">
        <v>40000</v>
      </c>
      <c r="M39" s="203">
        <v>135732.6</v>
      </c>
      <c r="N39" s="203">
        <v>99432.6</v>
      </c>
      <c r="O39" s="203">
        <v>45000</v>
      </c>
      <c r="P39" s="205">
        <v>144432.6</v>
      </c>
    </row>
    <row r="40" spans="1:16" ht="20.45" customHeight="1" x14ac:dyDescent="0.25">
      <c r="A40" s="927"/>
      <c r="B40" s="927"/>
      <c r="C40" s="927"/>
      <c r="D40" s="150"/>
      <c r="E40" s="947"/>
      <c r="F40" s="947"/>
      <c r="G40" s="975"/>
      <c r="H40" s="975"/>
      <c r="I40" s="427"/>
      <c r="J40" s="427"/>
      <c r="K40" s="428"/>
      <c r="L40" s="427"/>
      <c r="M40" s="427"/>
      <c r="N40" s="428"/>
      <c r="O40" s="427"/>
      <c r="P40" s="427"/>
    </row>
    <row r="41" spans="1:16" ht="19.149999999999999" customHeight="1" x14ac:dyDescent="0.25">
      <c r="A41" s="197"/>
      <c r="B41" s="197"/>
      <c r="C41" s="197"/>
      <c r="D41" s="197"/>
      <c r="E41" s="197"/>
      <c r="F41" s="197"/>
      <c r="G41" s="197"/>
      <c r="H41" s="197"/>
      <c r="I41" s="197"/>
      <c r="J41" s="197"/>
      <c r="K41" s="197"/>
      <c r="L41" s="197"/>
      <c r="M41" s="197"/>
      <c r="N41" s="197"/>
      <c r="O41" s="197"/>
      <c r="P41" s="197"/>
    </row>
    <row r="42" spans="1:16" x14ac:dyDescent="0.25">
      <c r="A42" s="979" t="s">
        <v>33</v>
      </c>
      <c r="B42" s="977"/>
      <c r="C42" s="977"/>
      <c r="D42" s="977"/>
      <c r="E42" s="977"/>
      <c r="F42" s="977"/>
      <c r="G42" s="977"/>
      <c r="H42" s="977"/>
      <c r="I42" s="977"/>
      <c r="J42" s="977"/>
      <c r="K42" s="977"/>
      <c r="L42" s="977"/>
      <c r="M42" s="977"/>
      <c r="N42" s="977"/>
      <c r="O42" s="977"/>
      <c r="P42" s="978"/>
    </row>
    <row r="43" spans="1:16" x14ac:dyDescent="0.25">
      <c r="A43" s="947" t="s">
        <v>7</v>
      </c>
      <c r="B43" s="947"/>
      <c r="C43" s="932" t="s">
        <v>2</v>
      </c>
      <c r="D43" s="980"/>
      <c r="E43" s="980"/>
      <c r="F43" s="980"/>
      <c r="G43" s="980"/>
      <c r="H43" s="933"/>
      <c r="I43" s="941" t="s">
        <v>34</v>
      </c>
      <c r="J43" s="943"/>
      <c r="K43" s="383">
        <v>2015</v>
      </c>
      <c r="L43" s="383">
        <v>2016</v>
      </c>
      <c r="M43" s="383">
        <v>2017</v>
      </c>
      <c r="N43" s="383">
        <v>2018</v>
      </c>
      <c r="O43" s="383">
        <v>2019</v>
      </c>
      <c r="P43" s="383">
        <v>2020</v>
      </c>
    </row>
    <row r="44" spans="1:16" ht="51.6" customHeight="1" x14ac:dyDescent="0.25">
      <c r="A44" s="947"/>
      <c r="B44" s="947"/>
      <c r="C44" s="382" t="s">
        <v>35</v>
      </c>
      <c r="D44" s="382" t="s">
        <v>36</v>
      </c>
      <c r="E44" s="382" t="s">
        <v>37</v>
      </c>
      <c r="F44" s="382" t="s">
        <v>38</v>
      </c>
      <c r="G44" s="382" t="s">
        <v>39</v>
      </c>
      <c r="H44" s="382" t="s">
        <v>40</v>
      </c>
      <c r="I44" s="944"/>
      <c r="J44" s="946"/>
      <c r="K44" s="20" t="s">
        <v>10</v>
      </c>
      <c r="L44" s="20" t="s">
        <v>10</v>
      </c>
      <c r="M44" s="20" t="s">
        <v>11</v>
      </c>
      <c r="N44" s="20" t="s">
        <v>12</v>
      </c>
      <c r="O44" s="20" t="s">
        <v>13</v>
      </c>
      <c r="P44" s="20" t="s">
        <v>13</v>
      </c>
    </row>
    <row r="45" spans="1:16" x14ac:dyDescent="0.25">
      <c r="A45" s="979" t="s">
        <v>27</v>
      </c>
      <c r="B45" s="978"/>
      <c r="C45" s="149"/>
      <c r="D45" s="149"/>
      <c r="E45" s="149"/>
      <c r="F45" s="149"/>
      <c r="G45" s="149"/>
      <c r="H45" s="149"/>
      <c r="I45" s="981"/>
      <c r="J45" s="982"/>
      <c r="K45" s="386" t="s">
        <v>15</v>
      </c>
      <c r="L45" s="386" t="s">
        <v>15</v>
      </c>
      <c r="M45" s="149"/>
      <c r="N45" s="149"/>
      <c r="O45" s="149"/>
      <c r="P45" s="149"/>
    </row>
    <row r="46" spans="1:16" ht="27.6" customHeight="1" x14ac:dyDescent="0.25">
      <c r="A46" s="952"/>
      <c r="B46" s="953"/>
      <c r="C46" s="150"/>
      <c r="D46" s="150"/>
      <c r="E46" s="150"/>
      <c r="F46" s="150"/>
      <c r="G46" s="150"/>
      <c r="H46" s="429"/>
      <c r="I46" s="954"/>
      <c r="J46" s="955"/>
      <c r="K46" s="383" t="s">
        <v>15</v>
      </c>
      <c r="L46" s="383" t="s">
        <v>15</v>
      </c>
      <c r="M46" s="195"/>
      <c r="N46" s="151"/>
      <c r="O46" s="151"/>
      <c r="P46" s="150"/>
    </row>
    <row r="47" spans="1:16" ht="23.45" customHeight="1" x14ac:dyDescent="0.25">
      <c r="A47" s="954"/>
      <c r="B47" s="955"/>
      <c r="C47" s="150"/>
      <c r="D47" s="150"/>
      <c r="E47" s="150"/>
      <c r="F47" s="150"/>
      <c r="G47" s="150"/>
      <c r="H47" s="150"/>
      <c r="I47" s="954"/>
      <c r="J47" s="955"/>
      <c r="K47" s="383" t="s">
        <v>15</v>
      </c>
      <c r="L47" s="383" t="s">
        <v>15</v>
      </c>
      <c r="M47" s="150"/>
      <c r="N47" s="150"/>
      <c r="O47" s="150"/>
      <c r="P47" s="150"/>
    </row>
    <row r="48" spans="1:16" x14ac:dyDescent="0.25">
      <c r="A48" s="954"/>
      <c r="B48" s="976"/>
      <c r="C48" s="197"/>
      <c r="D48" s="197"/>
      <c r="E48" s="197"/>
      <c r="F48" s="197"/>
      <c r="G48" s="197"/>
      <c r="H48" s="197"/>
      <c r="I48" s="197"/>
      <c r="J48" s="197"/>
      <c r="K48" s="197"/>
      <c r="L48" s="197"/>
      <c r="M48" s="197"/>
      <c r="N48" s="197"/>
      <c r="O48" s="197"/>
      <c r="P48" s="197"/>
    </row>
    <row r="49" spans="1:16" ht="26.25" customHeight="1" x14ac:dyDescent="0.25">
      <c r="A49" s="977" t="s">
        <v>41</v>
      </c>
      <c r="B49" s="977"/>
      <c r="C49" s="977"/>
      <c r="D49" s="977"/>
      <c r="E49" s="977"/>
      <c r="F49" s="977"/>
      <c r="G49" s="977"/>
      <c r="H49" s="977"/>
      <c r="I49" s="977"/>
      <c r="J49" s="977"/>
      <c r="K49" s="977"/>
      <c r="L49" s="977"/>
      <c r="M49" s="977"/>
      <c r="N49" s="977"/>
      <c r="O49" s="977"/>
      <c r="P49" s="978"/>
    </row>
    <row r="50" spans="1:16" ht="21.6" customHeight="1" x14ac:dyDescent="0.25">
      <c r="A50" s="928"/>
      <c r="B50" s="930"/>
      <c r="C50" s="928"/>
      <c r="D50" s="929"/>
      <c r="E50" s="929"/>
      <c r="F50" s="929"/>
      <c r="G50" s="929"/>
      <c r="H50" s="929"/>
      <c r="I50" s="929"/>
      <c r="J50" s="929"/>
      <c r="K50" s="929"/>
      <c r="L50" s="929"/>
      <c r="M50" s="929"/>
      <c r="N50" s="930"/>
      <c r="O50" s="948" t="s">
        <v>2</v>
      </c>
      <c r="P50" s="948"/>
    </row>
    <row r="51" spans="1:16" ht="20.25" customHeight="1" x14ac:dyDescent="0.25">
      <c r="A51" s="927" t="s">
        <v>42</v>
      </c>
      <c r="B51" s="927"/>
      <c r="C51" s="928" t="s">
        <v>312</v>
      </c>
      <c r="D51" s="929"/>
      <c r="E51" s="929"/>
      <c r="F51" s="929"/>
      <c r="G51" s="929"/>
      <c r="H51" s="929"/>
      <c r="I51" s="929"/>
      <c r="J51" s="929"/>
      <c r="K51" s="929"/>
      <c r="L51" s="929"/>
      <c r="M51" s="929"/>
      <c r="N51" s="930"/>
      <c r="O51" s="983" t="s">
        <v>311</v>
      </c>
      <c r="P51" s="983"/>
    </row>
    <row r="52" spans="1:16" ht="21.6" customHeight="1" x14ac:dyDescent="0.25">
      <c r="A52" s="927" t="s">
        <v>43</v>
      </c>
      <c r="B52" s="927"/>
      <c r="C52" s="928" t="s">
        <v>232</v>
      </c>
      <c r="D52" s="929"/>
      <c r="E52" s="929"/>
      <c r="F52" s="929"/>
      <c r="G52" s="929"/>
      <c r="H52" s="929"/>
      <c r="I52" s="929"/>
      <c r="J52" s="929"/>
      <c r="K52" s="929"/>
      <c r="L52" s="929"/>
      <c r="M52" s="929"/>
      <c r="N52" s="930"/>
      <c r="O52" s="948">
        <v>50</v>
      </c>
      <c r="P52" s="948"/>
    </row>
    <row r="53" spans="1:16" ht="21.6" customHeight="1" x14ac:dyDescent="0.25">
      <c r="A53" s="927" t="s">
        <v>45</v>
      </c>
      <c r="B53" s="927"/>
      <c r="C53" s="928" t="s">
        <v>257</v>
      </c>
      <c r="D53" s="929"/>
      <c r="E53" s="929"/>
      <c r="F53" s="929"/>
      <c r="G53" s="929"/>
      <c r="H53" s="929"/>
      <c r="I53" s="929"/>
      <c r="J53" s="929"/>
      <c r="K53" s="929"/>
      <c r="L53" s="929"/>
      <c r="M53" s="929"/>
      <c r="N53" s="930"/>
      <c r="O53" s="983" t="s">
        <v>110</v>
      </c>
      <c r="P53" s="983"/>
    </row>
    <row r="54" spans="1:16" x14ac:dyDescent="0.25">
      <c r="A54" s="197"/>
      <c r="B54" s="197"/>
      <c r="C54" s="197"/>
      <c r="D54" s="197"/>
      <c r="E54" s="197"/>
      <c r="F54" s="197"/>
      <c r="G54" s="197"/>
      <c r="H54" s="197"/>
      <c r="I54" s="197"/>
      <c r="J54" s="197"/>
      <c r="K54" s="197"/>
      <c r="L54" s="197"/>
      <c r="M54" s="197"/>
      <c r="N54" s="197"/>
      <c r="O54" s="197"/>
      <c r="P54" s="197"/>
    </row>
    <row r="55" spans="1:16" ht="37.5" customHeight="1" x14ac:dyDescent="0.25">
      <c r="A55" s="952" t="s">
        <v>46</v>
      </c>
      <c r="B55" s="993"/>
      <c r="C55" s="993"/>
      <c r="D55" s="993"/>
      <c r="E55" s="993"/>
      <c r="F55" s="993"/>
      <c r="G55" s="993"/>
      <c r="H55" s="993"/>
      <c r="I55" s="993"/>
      <c r="J55" s="993"/>
      <c r="K55" s="993"/>
      <c r="L55" s="993"/>
      <c r="M55" s="993"/>
      <c r="N55" s="993"/>
      <c r="O55" s="993"/>
      <c r="P55" s="953"/>
    </row>
    <row r="56" spans="1:16" ht="19.5" customHeight="1" x14ac:dyDescent="0.25">
      <c r="A56" s="994" t="s">
        <v>47</v>
      </c>
      <c r="B56" s="995"/>
      <c r="C56" s="996"/>
      <c r="D56" s="788" t="s">
        <v>258</v>
      </c>
      <c r="E56" s="788"/>
      <c r="F56" s="788"/>
      <c r="G56" s="788"/>
      <c r="H56" s="788"/>
      <c r="I56" s="788"/>
      <c r="J56" s="788"/>
      <c r="K56" s="788"/>
      <c r="L56" s="788"/>
      <c r="M56" s="788"/>
      <c r="N56" s="788"/>
      <c r="O56" s="788"/>
      <c r="P56" s="789"/>
    </row>
    <row r="57" spans="1:16" ht="66.75" customHeight="1" x14ac:dyDescent="0.25">
      <c r="A57" s="997" t="s">
        <v>48</v>
      </c>
      <c r="B57" s="998"/>
      <c r="C57" s="999"/>
      <c r="D57" s="879" t="s">
        <v>604</v>
      </c>
      <c r="E57" s="782"/>
      <c r="F57" s="782"/>
      <c r="G57" s="782"/>
      <c r="H57" s="782"/>
      <c r="I57" s="782"/>
      <c r="J57" s="782"/>
      <c r="K57" s="782"/>
      <c r="L57" s="782"/>
      <c r="M57" s="782"/>
      <c r="N57" s="782"/>
      <c r="O57" s="782"/>
      <c r="P57" s="783"/>
    </row>
    <row r="58" spans="1:16" ht="96.75" customHeight="1" x14ac:dyDescent="0.25">
      <c r="A58" s="929" t="s">
        <v>49</v>
      </c>
      <c r="B58" s="929"/>
      <c r="C58" s="930"/>
      <c r="D58" s="787" t="s">
        <v>605</v>
      </c>
      <c r="E58" s="787"/>
      <c r="F58" s="787"/>
      <c r="G58" s="787"/>
      <c r="H58" s="787"/>
      <c r="I58" s="787"/>
      <c r="J58" s="787"/>
      <c r="K58" s="787"/>
      <c r="L58" s="787"/>
      <c r="M58" s="787"/>
      <c r="N58" s="787"/>
      <c r="O58" s="787"/>
      <c r="P58" s="793"/>
    </row>
    <row r="59" spans="1:16" ht="26.25" customHeight="1" x14ac:dyDescent="0.25">
      <c r="A59" s="979" t="s">
        <v>50</v>
      </c>
      <c r="B59" s="977"/>
      <c r="C59" s="977"/>
      <c r="D59" s="977"/>
      <c r="E59" s="977"/>
      <c r="F59" s="977"/>
      <c r="G59" s="977"/>
      <c r="H59" s="977"/>
      <c r="I59" s="977"/>
      <c r="J59" s="977"/>
      <c r="K59" s="977"/>
      <c r="L59" s="977"/>
      <c r="M59" s="977"/>
      <c r="N59" s="977"/>
      <c r="O59" s="977"/>
      <c r="P59" s="978"/>
    </row>
    <row r="60" spans="1:16" ht="24" customHeight="1" x14ac:dyDescent="0.25">
      <c r="A60" s="984" t="s">
        <v>51</v>
      </c>
      <c r="B60" s="947" t="s">
        <v>2</v>
      </c>
      <c r="C60" s="941" t="s">
        <v>7</v>
      </c>
      <c r="D60" s="942"/>
      <c r="E60" s="942"/>
      <c r="F60" s="942"/>
      <c r="G60" s="942"/>
      <c r="H60" s="942"/>
      <c r="I60" s="943"/>
      <c r="J60" s="965" t="s">
        <v>52</v>
      </c>
      <c r="K60" s="196">
        <v>2015</v>
      </c>
      <c r="L60" s="196">
        <v>2016</v>
      </c>
      <c r="M60" s="196">
        <v>2017</v>
      </c>
      <c r="N60" s="196">
        <v>2018</v>
      </c>
      <c r="O60" s="196">
        <v>2019</v>
      </c>
      <c r="P60" s="196">
        <v>2020</v>
      </c>
    </row>
    <row r="61" spans="1:16" ht="45.75" customHeight="1" x14ac:dyDescent="0.25">
      <c r="A61" s="985"/>
      <c r="B61" s="986"/>
      <c r="C61" s="944"/>
      <c r="D61" s="945"/>
      <c r="E61" s="945"/>
      <c r="F61" s="945"/>
      <c r="G61" s="945"/>
      <c r="H61" s="945"/>
      <c r="I61" s="946"/>
      <c r="J61" s="965"/>
      <c r="K61" s="16" t="s">
        <v>10</v>
      </c>
      <c r="L61" s="16" t="s">
        <v>10</v>
      </c>
      <c r="M61" s="16" t="s">
        <v>11</v>
      </c>
      <c r="N61" s="16" t="s">
        <v>12</v>
      </c>
      <c r="O61" s="16" t="s">
        <v>13</v>
      </c>
      <c r="P61" s="16" t="s">
        <v>13</v>
      </c>
    </row>
    <row r="62" spans="1:16" ht="48.75" customHeight="1" x14ac:dyDescent="0.25">
      <c r="A62" s="987" t="s">
        <v>53</v>
      </c>
      <c r="B62" s="683" t="s">
        <v>142</v>
      </c>
      <c r="C62" s="989" t="s">
        <v>606</v>
      </c>
      <c r="D62" s="990"/>
      <c r="E62" s="990"/>
      <c r="F62" s="990"/>
      <c r="G62" s="990"/>
      <c r="H62" s="990"/>
      <c r="I62" s="991"/>
      <c r="J62" s="661" t="s">
        <v>607</v>
      </c>
      <c r="K62" s="661" t="s">
        <v>15</v>
      </c>
      <c r="L62" s="668">
        <v>995</v>
      </c>
      <c r="M62" s="662">
        <v>420</v>
      </c>
      <c r="N62" s="664">
        <v>420</v>
      </c>
      <c r="O62" s="664">
        <v>420</v>
      </c>
      <c r="P62" s="664">
        <v>420</v>
      </c>
    </row>
    <row r="63" spans="1:16" ht="48" customHeight="1" x14ac:dyDescent="0.25">
      <c r="A63" s="988"/>
      <c r="B63" s="683" t="s">
        <v>177</v>
      </c>
      <c r="C63" s="992" t="s">
        <v>425</v>
      </c>
      <c r="D63" s="992"/>
      <c r="E63" s="992"/>
      <c r="F63" s="992"/>
      <c r="G63" s="992"/>
      <c r="H63" s="992"/>
      <c r="I63" s="992"/>
      <c r="J63" s="661" t="s">
        <v>607</v>
      </c>
      <c r="K63" s="661" t="s">
        <v>15</v>
      </c>
      <c r="L63" s="668">
        <v>315</v>
      </c>
      <c r="M63" s="662">
        <v>200</v>
      </c>
      <c r="N63" s="664">
        <v>200</v>
      </c>
      <c r="O63" s="664">
        <v>200</v>
      </c>
      <c r="P63" s="664">
        <v>200</v>
      </c>
    </row>
    <row r="64" spans="1:16" ht="21" customHeight="1" x14ac:dyDescent="0.25">
      <c r="A64" s="987" t="s">
        <v>54</v>
      </c>
      <c r="B64" s="684" t="s">
        <v>144</v>
      </c>
      <c r="C64" s="1000" t="s">
        <v>608</v>
      </c>
      <c r="D64" s="1000"/>
      <c r="E64" s="1000"/>
      <c r="F64" s="1000"/>
      <c r="G64" s="1000"/>
      <c r="H64" s="1000"/>
      <c r="I64" s="1000"/>
      <c r="J64" s="663" t="s">
        <v>607</v>
      </c>
      <c r="K64" s="653" t="s">
        <v>15</v>
      </c>
      <c r="L64" s="633">
        <v>139</v>
      </c>
      <c r="M64" s="670">
        <v>177</v>
      </c>
      <c r="N64" s="665">
        <v>197</v>
      </c>
      <c r="O64" s="665">
        <v>228</v>
      </c>
      <c r="P64" s="665">
        <v>245</v>
      </c>
    </row>
    <row r="65" spans="1:16" ht="21.75" customHeight="1" x14ac:dyDescent="0.25">
      <c r="A65" s="1004"/>
      <c r="B65" s="684" t="s">
        <v>145</v>
      </c>
      <c r="C65" s="1000" t="s">
        <v>259</v>
      </c>
      <c r="D65" s="1000"/>
      <c r="E65" s="1000"/>
      <c r="F65" s="1000"/>
      <c r="G65" s="1000"/>
      <c r="H65" s="1000"/>
      <c r="I65" s="1000"/>
      <c r="J65" s="663" t="s">
        <v>609</v>
      </c>
      <c r="K65" s="653" t="s">
        <v>15</v>
      </c>
      <c r="L65" s="633">
        <v>87.9</v>
      </c>
      <c r="M65" s="670">
        <v>167.9</v>
      </c>
      <c r="N65" s="665">
        <v>194.8</v>
      </c>
      <c r="O65" s="665">
        <v>275</v>
      </c>
      <c r="P65" s="665">
        <v>335</v>
      </c>
    </row>
    <row r="66" spans="1:16" ht="21.75" customHeight="1" x14ac:dyDescent="0.25">
      <c r="A66" s="1004"/>
      <c r="B66" s="684" t="s">
        <v>147</v>
      </c>
      <c r="C66" s="1000" t="s">
        <v>260</v>
      </c>
      <c r="D66" s="1000"/>
      <c r="E66" s="1000"/>
      <c r="F66" s="1000"/>
      <c r="G66" s="1000"/>
      <c r="H66" s="1000"/>
      <c r="I66" s="1000"/>
      <c r="J66" s="663" t="s">
        <v>607</v>
      </c>
      <c r="K66" s="653" t="s">
        <v>15</v>
      </c>
      <c r="L66" s="633">
        <v>0</v>
      </c>
      <c r="M66" s="670">
        <v>2</v>
      </c>
      <c r="N66" s="670"/>
      <c r="O66" s="670"/>
      <c r="P66" s="670"/>
    </row>
    <row r="67" spans="1:16" ht="23.25" customHeight="1" x14ac:dyDescent="0.25">
      <c r="A67" s="1004"/>
      <c r="B67" s="684" t="s">
        <v>169</v>
      </c>
      <c r="C67" s="1000" t="s">
        <v>610</v>
      </c>
      <c r="D67" s="1000"/>
      <c r="E67" s="1000"/>
      <c r="F67" s="1000"/>
      <c r="G67" s="1000"/>
      <c r="H67" s="1000"/>
      <c r="I67" s="1000"/>
      <c r="J67" s="663" t="s">
        <v>607</v>
      </c>
      <c r="K67" s="653" t="s">
        <v>15</v>
      </c>
      <c r="L67" s="633">
        <v>0</v>
      </c>
      <c r="M67" s="670">
        <v>26</v>
      </c>
      <c r="N67" s="670"/>
      <c r="O67" s="670"/>
      <c r="P67" s="670"/>
    </row>
    <row r="68" spans="1:16" ht="33.75" customHeight="1" x14ac:dyDescent="0.25">
      <c r="A68" s="1004"/>
      <c r="B68" s="684" t="s">
        <v>170</v>
      </c>
      <c r="C68" s="1000" t="s">
        <v>261</v>
      </c>
      <c r="D68" s="1000"/>
      <c r="E68" s="1000"/>
      <c r="F68" s="1000"/>
      <c r="G68" s="1000"/>
      <c r="H68" s="1000"/>
      <c r="I68" s="1000"/>
      <c r="J68" s="663" t="s">
        <v>607</v>
      </c>
      <c r="K68" s="653" t="s">
        <v>15</v>
      </c>
      <c r="L68" s="633">
        <v>88</v>
      </c>
      <c r="M68" s="670">
        <v>120</v>
      </c>
      <c r="N68" s="665">
        <v>120</v>
      </c>
      <c r="O68" s="665">
        <v>120</v>
      </c>
      <c r="P68" s="665">
        <v>120</v>
      </c>
    </row>
    <row r="69" spans="1:16" ht="33.75" customHeight="1" x14ac:dyDescent="0.25">
      <c r="A69" s="1004"/>
      <c r="B69" s="684" t="s">
        <v>203</v>
      </c>
      <c r="C69" s="1000" t="s">
        <v>611</v>
      </c>
      <c r="D69" s="1000"/>
      <c r="E69" s="1000"/>
      <c r="F69" s="1000"/>
      <c r="G69" s="1000"/>
      <c r="H69" s="1000"/>
      <c r="I69" s="1000"/>
      <c r="J69" s="663" t="s">
        <v>607</v>
      </c>
      <c r="K69" s="653" t="s">
        <v>15</v>
      </c>
      <c r="L69" s="633">
        <v>20</v>
      </c>
      <c r="M69" s="670">
        <v>20</v>
      </c>
      <c r="N69" s="665">
        <v>20</v>
      </c>
      <c r="O69" s="665">
        <v>20</v>
      </c>
      <c r="P69" s="665">
        <v>20</v>
      </c>
    </row>
    <row r="70" spans="1:16" ht="33.75" customHeight="1" x14ac:dyDescent="0.25">
      <c r="A70" s="1004"/>
      <c r="B70" s="684" t="s">
        <v>205</v>
      </c>
      <c r="C70" s="1000" t="s">
        <v>612</v>
      </c>
      <c r="D70" s="1000"/>
      <c r="E70" s="1000"/>
      <c r="F70" s="1000"/>
      <c r="G70" s="1000"/>
      <c r="H70" s="1000"/>
      <c r="I70" s="1000"/>
      <c r="J70" s="663" t="s">
        <v>607</v>
      </c>
      <c r="K70" s="653" t="s">
        <v>15</v>
      </c>
      <c r="L70" s="633">
        <v>400</v>
      </c>
      <c r="M70" s="670">
        <v>200</v>
      </c>
      <c r="N70" s="665">
        <v>200</v>
      </c>
      <c r="O70" s="665">
        <v>200</v>
      </c>
      <c r="P70" s="665">
        <v>200</v>
      </c>
    </row>
    <row r="71" spans="1:16" ht="21" customHeight="1" x14ac:dyDescent="0.25">
      <c r="A71" s="1004"/>
      <c r="B71" s="684" t="s">
        <v>227</v>
      </c>
      <c r="C71" s="1000" t="s">
        <v>613</v>
      </c>
      <c r="D71" s="1000"/>
      <c r="E71" s="1000"/>
      <c r="F71" s="1000"/>
      <c r="G71" s="1000"/>
      <c r="H71" s="1000"/>
      <c r="I71" s="1000"/>
      <c r="J71" s="663" t="s">
        <v>607</v>
      </c>
      <c r="K71" s="653" t="s">
        <v>15</v>
      </c>
      <c r="L71" s="633">
        <v>261</v>
      </c>
      <c r="M71" s="670">
        <v>200</v>
      </c>
      <c r="N71" s="665">
        <v>160</v>
      </c>
      <c r="O71" s="665">
        <v>160</v>
      </c>
      <c r="P71" s="665">
        <v>160</v>
      </c>
    </row>
    <row r="72" spans="1:16" ht="21.75" customHeight="1" x14ac:dyDescent="0.25">
      <c r="A72" s="1004"/>
      <c r="B72" s="684" t="s">
        <v>228</v>
      </c>
      <c r="C72" s="1000" t="s">
        <v>614</v>
      </c>
      <c r="D72" s="1000"/>
      <c r="E72" s="1000"/>
      <c r="F72" s="1000"/>
      <c r="G72" s="1000"/>
      <c r="H72" s="1000"/>
      <c r="I72" s="1000"/>
      <c r="J72" s="663" t="s">
        <v>149</v>
      </c>
      <c r="K72" s="653" t="s">
        <v>15</v>
      </c>
      <c r="L72" s="668">
        <v>49733.1</v>
      </c>
      <c r="M72" s="670">
        <v>37000</v>
      </c>
      <c r="N72" s="665">
        <v>37000</v>
      </c>
      <c r="O72" s="665">
        <v>37000</v>
      </c>
      <c r="P72" s="665">
        <v>37000</v>
      </c>
    </row>
    <row r="73" spans="1:16" ht="23.25" customHeight="1" x14ac:dyDescent="0.25">
      <c r="A73" s="1004"/>
      <c r="B73" s="684" t="s">
        <v>118</v>
      </c>
      <c r="C73" s="1000" t="s">
        <v>615</v>
      </c>
      <c r="D73" s="1000"/>
      <c r="E73" s="1000"/>
      <c r="F73" s="1000"/>
      <c r="G73" s="1000"/>
      <c r="H73" s="1000"/>
      <c r="I73" s="1000"/>
      <c r="J73" s="663" t="s">
        <v>607</v>
      </c>
      <c r="K73" s="653" t="s">
        <v>15</v>
      </c>
      <c r="L73" s="668">
        <v>2878</v>
      </c>
      <c r="M73" s="670">
        <v>2500</v>
      </c>
      <c r="N73" s="653">
        <v>2500</v>
      </c>
      <c r="O73" s="653">
        <v>2500</v>
      </c>
      <c r="P73" s="665">
        <v>2500</v>
      </c>
    </row>
    <row r="74" spans="1:16" ht="29.25" customHeight="1" x14ac:dyDescent="0.25">
      <c r="A74" s="1004"/>
      <c r="B74" s="684" t="s">
        <v>119</v>
      </c>
      <c r="C74" s="1001" t="s">
        <v>263</v>
      </c>
      <c r="D74" s="1002"/>
      <c r="E74" s="1002"/>
      <c r="F74" s="1002"/>
      <c r="G74" s="1002"/>
      <c r="H74" s="1002"/>
      <c r="I74" s="1003"/>
      <c r="J74" s="663" t="s">
        <v>607</v>
      </c>
      <c r="K74" s="653" t="s">
        <v>15</v>
      </c>
      <c r="L74" s="670" t="s">
        <v>15</v>
      </c>
      <c r="M74" s="653">
        <v>300</v>
      </c>
      <c r="N74" s="665">
        <v>300</v>
      </c>
      <c r="O74" s="665">
        <v>60</v>
      </c>
      <c r="P74" s="665">
        <v>10</v>
      </c>
    </row>
    <row r="75" spans="1:16" ht="28.5" customHeight="1" x14ac:dyDescent="0.25">
      <c r="A75" s="1004"/>
      <c r="B75" s="684" t="s">
        <v>262</v>
      </c>
      <c r="C75" s="1001" t="s">
        <v>426</v>
      </c>
      <c r="D75" s="1002"/>
      <c r="E75" s="1002"/>
      <c r="F75" s="1002"/>
      <c r="G75" s="1002"/>
      <c r="H75" s="1002"/>
      <c r="I75" s="1003"/>
      <c r="J75" s="663" t="s">
        <v>607</v>
      </c>
      <c r="K75" s="653" t="s">
        <v>15</v>
      </c>
      <c r="L75" s="670" t="s">
        <v>15</v>
      </c>
      <c r="M75" s="653">
        <v>40</v>
      </c>
      <c r="N75" s="665">
        <v>40</v>
      </c>
      <c r="O75" s="665">
        <v>60</v>
      </c>
      <c r="P75" s="665">
        <v>10</v>
      </c>
    </row>
    <row r="76" spans="1:16" ht="24" customHeight="1" x14ac:dyDescent="0.25">
      <c r="A76" s="987" t="s">
        <v>59</v>
      </c>
      <c r="B76" s="653" t="s">
        <v>148</v>
      </c>
      <c r="C76" s="1005" t="s">
        <v>616</v>
      </c>
      <c r="D76" s="1005"/>
      <c r="E76" s="1005"/>
      <c r="F76" s="1005"/>
      <c r="G76" s="1005"/>
      <c r="H76" s="1005"/>
      <c r="I76" s="1005"/>
      <c r="J76" s="653" t="s">
        <v>617</v>
      </c>
      <c r="K76" s="653" t="s">
        <v>15</v>
      </c>
      <c r="L76" s="670">
        <v>3</v>
      </c>
      <c r="M76" s="669">
        <v>2.6</v>
      </c>
      <c r="N76" s="669">
        <v>2.6</v>
      </c>
      <c r="O76" s="669">
        <v>2.6</v>
      </c>
      <c r="P76" s="665">
        <v>2.6</v>
      </c>
    </row>
    <row r="77" spans="1:16" ht="41.25" customHeight="1" x14ac:dyDescent="0.25">
      <c r="A77" s="988"/>
      <c r="B77" s="653" t="s">
        <v>182</v>
      </c>
      <c r="C77" s="862" t="s">
        <v>264</v>
      </c>
      <c r="D77" s="863"/>
      <c r="E77" s="863"/>
      <c r="F77" s="863"/>
      <c r="G77" s="863"/>
      <c r="H77" s="863"/>
      <c r="I77" s="864"/>
      <c r="J77" s="653" t="s">
        <v>617</v>
      </c>
      <c r="K77" s="653" t="s">
        <v>15</v>
      </c>
      <c r="L77" s="653">
        <v>2.9</v>
      </c>
      <c r="M77" s="669">
        <v>2</v>
      </c>
      <c r="N77" s="669">
        <v>2</v>
      </c>
      <c r="O77" s="669">
        <v>2</v>
      </c>
      <c r="P77" s="665">
        <v>2</v>
      </c>
    </row>
    <row r="78" spans="1:16" ht="19.899999999999999" customHeight="1" x14ac:dyDescent="0.25">
      <c r="A78" s="197"/>
      <c r="B78" s="197"/>
      <c r="C78" s="197"/>
      <c r="D78" s="197"/>
      <c r="E78" s="197"/>
      <c r="F78" s="197"/>
      <c r="G78" s="197"/>
      <c r="H78" s="197"/>
      <c r="I78" s="197"/>
      <c r="J78" s="197"/>
      <c r="K78" s="197"/>
      <c r="L78" s="197"/>
      <c r="M78" s="197"/>
      <c r="N78" s="197"/>
      <c r="O78" s="197"/>
      <c r="P78" s="197"/>
    </row>
    <row r="79" spans="1:16" ht="15.75" customHeight="1" x14ac:dyDescent="0.25">
      <c r="A79" s="979" t="s">
        <v>60</v>
      </c>
      <c r="B79" s="977"/>
      <c r="C79" s="977"/>
      <c r="D79" s="977"/>
      <c r="E79" s="977"/>
      <c r="F79" s="977"/>
      <c r="G79" s="977"/>
      <c r="H79" s="977"/>
      <c r="I79" s="977"/>
      <c r="J79" s="977"/>
      <c r="K79" s="977"/>
      <c r="L79" s="977"/>
      <c r="M79" s="977"/>
      <c r="N79" s="977"/>
      <c r="O79" s="977"/>
      <c r="P79" s="978"/>
    </row>
    <row r="80" spans="1:16" ht="15.75" customHeight="1" x14ac:dyDescent="0.25">
      <c r="A80" s="941" t="s">
        <v>7</v>
      </c>
      <c r="B80" s="942"/>
      <c r="C80" s="942"/>
      <c r="D80" s="943"/>
      <c r="E80" s="932" t="s">
        <v>2</v>
      </c>
      <c r="F80" s="933"/>
      <c r="G80" s="932">
        <v>2015</v>
      </c>
      <c r="H80" s="933"/>
      <c r="I80" s="383">
        <v>2016</v>
      </c>
      <c r="J80" s="383">
        <v>2017</v>
      </c>
      <c r="K80" s="948">
        <v>2018</v>
      </c>
      <c r="L80" s="948"/>
      <c r="M80" s="948">
        <v>2019</v>
      </c>
      <c r="N80" s="948"/>
      <c r="O80" s="948">
        <v>2020</v>
      </c>
      <c r="P80" s="948"/>
    </row>
    <row r="81" spans="1:16" ht="15.75" customHeight="1" x14ac:dyDescent="0.25">
      <c r="A81" s="944"/>
      <c r="B81" s="945"/>
      <c r="C81" s="945"/>
      <c r="D81" s="946"/>
      <c r="E81" s="383" t="s">
        <v>61</v>
      </c>
      <c r="F81" s="382" t="s">
        <v>62</v>
      </c>
      <c r="G81" s="932" t="s">
        <v>10</v>
      </c>
      <c r="H81" s="933"/>
      <c r="I81" s="383" t="s">
        <v>10</v>
      </c>
      <c r="J81" s="383" t="s">
        <v>11</v>
      </c>
      <c r="K81" s="932" t="s">
        <v>12</v>
      </c>
      <c r="L81" s="933"/>
      <c r="M81" s="932" t="s">
        <v>13</v>
      </c>
      <c r="N81" s="933"/>
      <c r="O81" s="932" t="s">
        <v>13</v>
      </c>
      <c r="P81" s="933"/>
    </row>
    <row r="82" spans="1:16" ht="30.6" customHeight="1" x14ac:dyDescent="0.25">
      <c r="A82" s="1006" t="s">
        <v>265</v>
      </c>
      <c r="B82" s="1007"/>
      <c r="C82" s="1007"/>
      <c r="D82" s="1008"/>
      <c r="E82" s="430" t="s">
        <v>266</v>
      </c>
      <c r="F82" s="383"/>
      <c r="G82" s="932" t="s">
        <v>15</v>
      </c>
      <c r="H82" s="933"/>
      <c r="I82" s="386">
        <v>14319.2</v>
      </c>
      <c r="J82" s="386">
        <f>J83+J84</f>
        <v>19432.600000000002</v>
      </c>
      <c r="K82" s="1009">
        <f t="shared" ref="K82:O82" si="0">K83+K84</f>
        <v>25732.600000000002</v>
      </c>
      <c r="L82" s="936"/>
      <c r="M82" s="935">
        <f t="shared" si="0"/>
        <v>30732.600000000002</v>
      </c>
      <c r="N82" s="936"/>
      <c r="O82" s="935">
        <f t="shared" si="0"/>
        <v>34432.6</v>
      </c>
      <c r="P82" s="936"/>
    </row>
    <row r="83" spans="1:16" ht="34.5" customHeight="1" x14ac:dyDescent="0.25">
      <c r="A83" s="737" t="s">
        <v>309</v>
      </c>
      <c r="B83" s="738"/>
      <c r="C83" s="738"/>
      <c r="D83" s="739"/>
      <c r="E83" s="386"/>
      <c r="F83" s="382">
        <v>254000</v>
      </c>
      <c r="G83" s="932" t="s">
        <v>15</v>
      </c>
      <c r="H83" s="933"/>
      <c r="I83" s="383">
        <v>13159.2</v>
      </c>
      <c r="J83" s="387">
        <v>18159.2</v>
      </c>
      <c r="K83" s="1010">
        <v>24459.200000000001</v>
      </c>
      <c r="L83" s="1010"/>
      <c r="M83" s="1010">
        <v>29459.200000000001</v>
      </c>
      <c r="N83" s="1010"/>
      <c r="O83" s="959">
        <v>33159.199999999997</v>
      </c>
      <c r="P83" s="959"/>
    </row>
    <row r="84" spans="1:16" ht="24.6" customHeight="1" x14ac:dyDescent="0.25">
      <c r="A84" s="1011" t="s">
        <v>310</v>
      </c>
      <c r="B84" s="1012"/>
      <c r="C84" s="1012"/>
      <c r="D84" s="1013"/>
      <c r="E84" s="386"/>
      <c r="F84" s="382">
        <v>281110</v>
      </c>
      <c r="G84" s="932" t="s">
        <v>15</v>
      </c>
      <c r="H84" s="933"/>
      <c r="I84" s="383">
        <v>1160</v>
      </c>
      <c r="J84" s="387">
        <v>1273.4000000000001</v>
      </c>
      <c r="K84" s="1014">
        <v>1273.4000000000001</v>
      </c>
      <c r="L84" s="1015"/>
      <c r="M84" s="1014">
        <v>1273.4000000000001</v>
      </c>
      <c r="N84" s="1015"/>
      <c r="O84" s="972">
        <v>1273.4000000000001</v>
      </c>
      <c r="P84" s="973"/>
    </row>
    <row r="85" spans="1:16" ht="30" customHeight="1" x14ac:dyDescent="0.25">
      <c r="A85" s="1016" t="s">
        <v>267</v>
      </c>
      <c r="B85" s="1017"/>
      <c r="C85" s="1017"/>
      <c r="D85" s="1018"/>
      <c r="E85" s="430" t="s">
        <v>268</v>
      </c>
      <c r="F85" s="382"/>
      <c r="G85" s="932" t="s">
        <v>15</v>
      </c>
      <c r="H85" s="933"/>
      <c r="I85" s="386">
        <v>50000</v>
      </c>
      <c r="J85" s="386">
        <v>40000</v>
      </c>
      <c r="K85" s="1009">
        <v>40000</v>
      </c>
      <c r="L85" s="1019"/>
      <c r="M85" s="1009">
        <v>40000</v>
      </c>
      <c r="N85" s="1019"/>
      <c r="O85" s="935">
        <v>40000</v>
      </c>
      <c r="P85" s="936"/>
    </row>
    <row r="86" spans="1:16" ht="37.5" customHeight="1" x14ac:dyDescent="0.25">
      <c r="A86" s="737" t="s">
        <v>309</v>
      </c>
      <c r="B86" s="738"/>
      <c r="C86" s="738"/>
      <c r="D86" s="739"/>
      <c r="E86" s="430"/>
      <c r="F86" s="382">
        <v>254000</v>
      </c>
      <c r="G86" s="932" t="s">
        <v>15</v>
      </c>
      <c r="H86" s="933"/>
      <c r="I86" s="383">
        <v>50000</v>
      </c>
      <c r="J86" s="387">
        <v>40000</v>
      </c>
      <c r="K86" s="1014">
        <v>40000</v>
      </c>
      <c r="L86" s="1015"/>
      <c r="M86" s="1014">
        <v>40000</v>
      </c>
      <c r="N86" s="1015"/>
      <c r="O86" s="972">
        <v>40000</v>
      </c>
      <c r="P86" s="973"/>
    </row>
    <row r="87" spans="1:16" ht="19.5" customHeight="1" x14ac:dyDescent="0.25">
      <c r="A87" s="1016" t="s">
        <v>269</v>
      </c>
      <c r="B87" s="1017"/>
      <c r="C87" s="1017"/>
      <c r="D87" s="1018"/>
      <c r="E87" s="430" t="s">
        <v>270</v>
      </c>
      <c r="F87" s="382"/>
      <c r="G87" s="932" t="s">
        <v>15</v>
      </c>
      <c r="H87" s="933"/>
      <c r="I87" s="386">
        <v>15259.2</v>
      </c>
      <c r="J87" s="386">
        <v>25000</v>
      </c>
      <c r="K87" s="1009">
        <v>25000</v>
      </c>
      <c r="L87" s="1019"/>
      <c r="M87" s="1009">
        <v>25000</v>
      </c>
      <c r="N87" s="1019"/>
      <c r="O87" s="935">
        <v>25000</v>
      </c>
      <c r="P87" s="936"/>
    </row>
    <row r="88" spans="1:16" ht="36.75" customHeight="1" x14ac:dyDescent="0.25">
      <c r="A88" s="737" t="s">
        <v>309</v>
      </c>
      <c r="B88" s="738"/>
      <c r="C88" s="738"/>
      <c r="D88" s="739"/>
      <c r="E88" s="430"/>
      <c r="F88" s="382">
        <v>254000</v>
      </c>
      <c r="G88" s="932" t="s">
        <v>15</v>
      </c>
      <c r="H88" s="933"/>
      <c r="I88" s="383">
        <v>15259.2</v>
      </c>
      <c r="J88" s="387">
        <v>25000</v>
      </c>
      <c r="K88" s="1014">
        <v>25000</v>
      </c>
      <c r="L88" s="1015"/>
      <c r="M88" s="1014">
        <v>25000</v>
      </c>
      <c r="N88" s="1015"/>
      <c r="O88" s="972">
        <v>25000</v>
      </c>
      <c r="P88" s="973"/>
    </row>
    <row r="89" spans="1:16" ht="30.6" customHeight="1" x14ac:dyDescent="0.25">
      <c r="A89" s="1016" t="s">
        <v>271</v>
      </c>
      <c r="B89" s="1017"/>
      <c r="C89" s="1017"/>
      <c r="D89" s="1018"/>
      <c r="E89" s="430" t="s">
        <v>272</v>
      </c>
      <c r="F89" s="382"/>
      <c r="G89" s="932" t="s">
        <v>15</v>
      </c>
      <c r="H89" s="933"/>
      <c r="I89" s="381">
        <v>15000</v>
      </c>
      <c r="J89" s="379">
        <v>0</v>
      </c>
      <c r="K89" s="1014">
        <v>0</v>
      </c>
      <c r="L89" s="1015"/>
      <c r="M89" s="1014">
        <v>0</v>
      </c>
      <c r="N89" s="1015"/>
      <c r="O89" s="1014">
        <v>0</v>
      </c>
      <c r="P89" s="1015"/>
    </row>
    <row r="90" spans="1:16" ht="36.75" customHeight="1" x14ac:dyDescent="0.25">
      <c r="A90" s="737" t="s">
        <v>309</v>
      </c>
      <c r="B90" s="738"/>
      <c r="C90" s="738"/>
      <c r="D90" s="739"/>
      <c r="E90" s="430"/>
      <c r="F90" s="382">
        <v>254000</v>
      </c>
      <c r="G90" s="932" t="s">
        <v>15</v>
      </c>
      <c r="H90" s="933"/>
      <c r="I90" s="380">
        <v>15000</v>
      </c>
      <c r="J90" s="379">
        <v>0</v>
      </c>
      <c r="K90" s="1014">
        <v>0</v>
      </c>
      <c r="L90" s="1015"/>
      <c r="M90" s="1014">
        <v>0</v>
      </c>
      <c r="N90" s="1015"/>
      <c r="O90" s="1014">
        <v>0</v>
      </c>
      <c r="P90" s="1015"/>
    </row>
    <row r="91" spans="1:16" ht="22.9" customHeight="1" x14ac:dyDescent="0.25">
      <c r="A91" s="934" t="s">
        <v>151</v>
      </c>
      <c r="B91" s="934"/>
      <c r="C91" s="934"/>
      <c r="D91" s="934"/>
      <c r="E91" s="383"/>
      <c r="F91" s="383"/>
      <c r="G91" s="947" t="s">
        <v>15</v>
      </c>
      <c r="H91" s="947"/>
      <c r="I91" s="381">
        <f>I82+I85+I87+I89</f>
        <v>94578.4</v>
      </c>
      <c r="J91" s="386">
        <f>J82+J85+J87</f>
        <v>84432.6</v>
      </c>
      <c r="K91" s="1009">
        <f>K82+K85+K87</f>
        <v>90732.6</v>
      </c>
      <c r="L91" s="936"/>
      <c r="M91" s="1009">
        <f>M82+M85+M87</f>
        <v>95732.6</v>
      </c>
      <c r="N91" s="936"/>
      <c r="O91" s="935">
        <f>O82+O85+O87</f>
        <v>99432.6</v>
      </c>
      <c r="P91" s="936"/>
    </row>
    <row r="92" spans="1:16" ht="20.45" customHeight="1" x14ac:dyDescent="0.25">
      <c r="A92" s="197"/>
      <c r="B92" s="197"/>
      <c r="C92" s="197"/>
      <c r="D92" s="197"/>
      <c r="E92" s="197"/>
      <c r="F92" s="197"/>
      <c r="G92" s="197"/>
      <c r="H92" s="197"/>
      <c r="I92" s="197"/>
      <c r="J92" s="197"/>
      <c r="K92" s="197"/>
      <c r="L92" s="197"/>
      <c r="M92" s="197"/>
      <c r="N92" s="197"/>
      <c r="O92" s="197"/>
      <c r="P92" s="197"/>
    </row>
    <row r="93" spans="1:16" ht="22.15" customHeight="1" x14ac:dyDescent="0.25">
      <c r="A93" s="851" t="s">
        <v>63</v>
      </c>
      <c r="B93" s="852"/>
      <c r="C93" s="852"/>
      <c r="D93" s="852"/>
      <c r="E93" s="852"/>
      <c r="F93" s="852"/>
      <c r="G93" s="852"/>
      <c r="H93" s="852"/>
      <c r="I93" s="852"/>
      <c r="J93" s="852"/>
      <c r="K93" s="852"/>
      <c r="L93" s="852"/>
      <c r="M93" s="852"/>
      <c r="N93" s="852"/>
      <c r="O93" s="852"/>
      <c r="P93" s="853"/>
    </row>
    <row r="94" spans="1:16" ht="19.899999999999999" customHeight="1" x14ac:dyDescent="0.25">
      <c r="A94" s="841" t="s">
        <v>7</v>
      </c>
      <c r="B94" s="841"/>
      <c r="C94" s="841"/>
      <c r="D94" s="841"/>
      <c r="E94" s="820" t="s">
        <v>2</v>
      </c>
      <c r="F94" s="821"/>
      <c r="G94" s="821"/>
      <c r="H94" s="822"/>
      <c r="I94" s="843" t="s">
        <v>64</v>
      </c>
      <c r="J94" s="843" t="s">
        <v>65</v>
      </c>
      <c r="K94" s="843" t="s">
        <v>445</v>
      </c>
      <c r="L94" s="375">
        <v>2017</v>
      </c>
      <c r="M94" s="843" t="s">
        <v>308</v>
      </c>
      <c r="N94" s="374">
        <v>2018</v>
      </c>
      <c r="O94" s="374">
        <v>2019</v>
      </c>
      <c r="P94" s="374">
        <v>2020</v>
      </c>
    </row>
    <row r="95" spans="1:16" ht="63" customHeight="1" x14ac:dyDescent="0.25">
      <c r="A95" s="841"/>
      <c r="B95" s="841"/>
      <c r="C95" s="841"/>
      <c r="D95" s="841"/>
      <c r="E95" s="374" t="s">
        <v>66</v>
      </c>
      <c r="F95" s="374" t="s">
        <v>61</v>
      </c>
      <c r="G95" s="377" t="s">
        <v>12</v>
      </c>
      <c r="H95" s="376" t="s">
        <v>62</v>
      </c>
      <c r="I95" s="843"/>
      <c r="J95" s="843"/>
      <c r="K95" s="843"/>
      <c r="L95" s="19" t="s">
        <v>67</v>
      </c>
      <c r="M95" s="843"/>
      <c r="N95" s="20" t="s">
        <v>12</v>
      </c>
      <c r="O95" s="377" t="s">
        <v>13</v>
      </c>
      <c r="P95" s="377" t="s">
        <v>13</v>
      </c>
    </row>
    <row r="96" spans="1:16" x14ac:dyDescent="0.25">
      <c r="A96" s="820">
        <v>1</v>
      </c>
      <c r="B96" s="821"/>
      <c r="C96" s="821"/>
      <c r="D96" s="822"/>
      <c r="E96" s="374">
        <v>2</v>
      </c>
      <c r="F96" s="374">
        <v>3</v>
      </c>
      <c r="G96" s="374">
        <v>4</v>
      </c>
      <c r="H96" s="374">
        <v>5</v>
      </c>
      <c r="I96" s="374">
        <v>6</v>
      </c>
      <c r="J96" s="374">
        <v>7</v>
      </c>
      <c r="K96" s="374">
        <v>8</v>
      </c>
      <c r="L96" s="374">
        <v>9</v>
      </c>
      <c r="M96" s="374" t="s">
        <v>68</v>
      </c>
      <c r="N96" s="374">
        <v>11</v>
      </c>
      <c r="O96" s="374">
        <v>12</v>
      </c>
      <c r="P96" s="374">
        <v>13</v>
      </c>
    </row>
    <row r="97" spans="1:16" ht="30.6" customHeight="1" x14ac:dyDescent="0.25">
      <c r="A97" s="823"/>
      <c r="B97" s="824"/>
      <c r="C97" s="824"/>
      <c r="D97" s="825"/>
      <c r="E97" s="13"/>
      <c r="F97" s="13"/>
      <c r="G97" s="13"/>
      <c r="H97" s="13"/>
      <c r="I97" s="27"/>
      <c r="J97" s="13"/>
      <c r="K97" s="27"/>
      <c r="L97" s="13"/>
      <c r="M97" s="27"/>
      <c r="N97" s="389"/>
      <c r="O97" s="389"/>
      <c r="P97" s="8"/>
    </row>
    <row r="98" spans="1:16" ht="22.9" customHeight="1" x14ac:dyDescent="0.25">
      <c r="A98" s="826"/>
      <c r="B98" s="827"/>
      <c r="C98" s="827"/>
      <c r="D98" s="828"/>
      <c r="E98" s="8"/>
      <c r="F98" s="8"/>
      <c r="G98" s="8"/>
      <c r="H98" s="8"/>
      <c r="I98" s="8"/>
      <c r="J98" s="8"/>
      <c r="K98" s="8"/>
      <c r="L98" s="8"/>
      <c r="M98" s="8"/>
      <c r="N98" s="8"/>
      <c r="O98" s="8"/>
      <c r="P98" s="8"/>
    </row>
    <row r="99" spans="1:16" ht="22.9" customHeight="1" x14ac:dyDescent="0.25">
      <c r="A99" s="826"/>
      <c r="B99" s="827"/>
      <c r="C99" s="827"/>
      <c r="D99" s="828"/>
      <c r="E99" s="8"/>
      <c r="F99" s="8"/>
      <c r="G99" s="8"/>
      <c r="H99" s="8"/>
      <c r="I99" s="8"/>
      <c r="J99" s="8"/>
      <c r="K99" s="8"/>
      <c r="L99" s="8"/>
      <c r="M99" s="8"/>
      <c r="N99" s="8"/>
      <c r="O99" s="8"/>
      <c r="P99" s="8"/>
    </row>
    <row r="100" spans="1:16" ht="23.45" customHeight="1" x14ac:dyDescent="0.25"/>
    <row r="101" spans="1:16" s="21" customFormat="1" ht="24.6" customHeight="1" x14ac:dyDescent="0.25">
      <c r="A101" s="829" t="s">
        <v>69</v>
      </c>
      <c r="B101" s="830"/>
      <c r="C101" s="830"/>
      <c r="D101" s="830"/>
      <c r="E101" s="830"/>
      <c r="F101" s="830"/>
      <c r="G101" s="830"/>
      <c r="H101" s="830"/>
      <c r="I101" s="830"/>
      <c r="J101" s="830"/>
      <c r="K101" s="830"/>
      <c r="L101" s="830"/>
      <c r="M101" s="830"/>
      <c r="N101" s="830"/>
      <c r="O101" s="830"/>
      <c r="P101" s="831"/>
    </row>
    <row r="102" spans="1:16" s="21" customFormat="1" ht="24.6" customHeight="1" x14ac:dyDescent="0.25">
      <c r="A102" s="813" t="s">
        <v>70</v>
      </c>
      <c r="B102" s="814"/>
      <c r="C102" s="814"/>
      <c r="D102" s="814"/>
      <c r="E102" s="814"/>
      <c r="F102" s="814"/>
      <c r="G102" s="814"/>
      <c r="H102" s="814"/>
      <c r="I102" s="814"/>
      <c r="J102" s="814"/>
      <c r="K102" s="814"/>
      <c r="L102" s="814"/>
      <c r="M102" s="814"/>
      <c r="N102" s="814"/>
      <c r="O102" s="814"/>
      <c r="P102" s="815"/>
    </row>
    <row r="103" spans="1:16" s="21" customFormat="1" ht="24.6" customHeight="1" x14ac:dyDescent="0.25">
      <c r="A103" s="813" t="s">
        <v>71</v>
      </c>
      <c r="B103" s="814"/>
      <c r="C103" s="814"/>
      <c r="D103" s="814"/>
      <c r="E103" s="814"/>
      <c r="F103" s="814"/>
      <c r="G103" s="814"/>
      <c r="H103" s="814"/>
      <c r="I103" s="814"/>
      <c r="J103" s="814"/>
      <c r="K103" s="814"/>
      <c r="L103" s="814"/>
      <c r="M103" s="814"/>
      <c r="N103" s="814"/>
      <c r="O103" s="814"/>
      <c r="P103" s="815"/>
    </row>
    <row r="104" spans="1:16" s="21" customFormat="1" ht="24.6" customHeight="1" x14ac:dyDescent="0.25">
      <c r="A104" s="816" t="s">
        <v>72</v>
      </c>
      <c r="B104" s="817"/>
      <c r="C104" s="817"/>
      <c r="D104" s="817"/>
      <c r="E104" s="817"/>
      <c r="F104" s="817"/>
      <c r="G104" s="817"/>
      <c r="H104" s="817"/>
      <c r="I104" s="817"/>
      <c r="J104" s="817"/>
      <c r="K104" s="817"/>
      <c r="L104" s="817"/>
      <c r="M104" s="817"/>
      <c r="N104" s="817"/>
      <c r="O104" s="817"/>
      <c r="P104" s="818"/>
    </row>
    <row r="106" spans="1:16" ht="37.5" customHeight="1" x14ac:dyDescent="0.25">
      <c r="A106" s="819" t="s">
        <v>73</v>
      </c>
      <c r="B106" s="819"/>
      <c r="C106" s="819"/>
      <c r="D106" s="819"/>
      <c r="E106" s="819"/>
      <c r="F106" s="819"/>
      <c r="G106" s="819"/>
      <c r="H106" s="819"/>
      <c r="I106" s="819"/>
      <c r="J106" s="819"/>
      <c r="K106" s="819"/>
      <c r="L106" s="819"/>
      <c r="M106" s="819"/>
      <c r="N106" s="819"/>
      <c r="O106" s="819"/>
      <c r="P106" s="819"/>
    </row>
    <row r="107" spans="1:16" ht="38.25" hidden="1" customHeight="1" x14ac:dyDescent="0.25">
      <c r="A107" s="378"/>
      <c r="C107" s="378"/>
      <c r="D107" s="378"/>
      <c r="E107" s="378"/>
      <c r="F107" s="378"/>
      <c r="G107" s="378"/>
      <c r="H107" s="378"/>
      <c r="I107" s="378"/>
      <c r="J107" s="378"/>
      <c r="K107" s="378"/>
      <c r="L107" s="378"/>
      <c r="M107" s="378"/>
      <c r="N107" s="378"/>
      <c r="O107" s="378"/>
      <c r="P107" s="378"/>
    </row>
    <row r="108" spans="1:16" ht="48.75" hidden="1" customHeight="1" x14ac:dyDescent="0.25"/>
  </sheetData>
  <mergeCells count="250">
    <mergeCell ref="A103:P103"/>
    <mergeCell ref="A104:P104"/>
    <mergeCell ref="A106:P106"/>
    <mergeCell ref="A96:D96"/>
    <mergeCell ref="A97:D97"/>
    <mergeCell ref="A98:D98"/>
    <mergeCell ref="A99:D99"/>
    <mergeCell ref="A101:P101"/>
    <mergeCell ref="A102:P102"/>
    <mergeCell ref="A94:D95"/>
    <mergeCell ref="E94:H94"/>
    <mergeCell ref="I94:I95"/>
    <mergeCell ref="J94:J95"/>
    <mergeCell ref="K94:K95"/>
    <mergeCell ref="M94:M95"/>
    <mergeCell ref="A91:D91"/>
    <mergeCell ref="G91:H91"/>
    <mergeCell ref="K91:L91"/>
    <mergeCell ref="M91:N91"/>
    <mergeCell ref="A88:D88"/>
    <mergeCell ref="G88:H88"/>
    <mergeCell ref="K88:L88"/>
    <mergeCell ref="M88:N88"/>
    <mergeCell ref="O88:P88"/>
    <mergeCell ref="O91:P91"/>
    <mergeCell ref="A93:P93"/>
    <mergeCell ref="A89:D89"/>
    <mergeCell ref="G89:H89"/>
    <mergeCell ref="K89:L89"/>
    <mergeCell ref="M89:N89"/>
    <mergeCell ref="O89:P89"/>
    <mergeCell ref="A90:D90"/>
    <mergeCell ref="G90:H90"/>
    <mergeCell ref="K90:L90"/>
    <mergeCell ref="M90:N90"/>
    <mergeCell ref="O90:P90"/>
    <mergeCell ref="A86:D86"/>
    <mergeCell ref="G86:H86"/>
    <mergeCell ref="K86:L86"/>
    <mergeCell ref="M86:N86"/>
    <mergeCell ref="O86:P86"/>
    <mergeCell ref="A87:D87"/>
    <mergeCell ref="G87:H87"/>
    <mergeCell ref="K87:L87"/>
    <mergeCell ref="M87:N87"/>
    <mergeCell ref="O87:P87"/>
    <mergeCell ref="A84:D84"/>
    <mergeCell ref="G84:H84"/>
    <mergeCell ref="K84:L84"/>
    <mergeCell ref="M84:N84"/>
    <mergeCell ref="O84:P84"/>
    <mergeCell ref="A85:D85"/>
    <mergeCell ref="G85:H85"/>
    <mergeCell ref="K85:L85"/>
    <mergeCell ref="M85:N85"/>
    <mergeCell ref="O85:P85"/>
    <mergeCell ref="A82:D82"/>
    <mergeCell ref="G82:H82"/>
    <mergeCell ref="K82:L82"/>
    <mergeCell ref="M82:N82"/>
    <mergeCell ref="O82:P82"/>
    <mergeCell ref="A83:D83"/>
    <mergeCell ref="G83:H83"/>
    <mergeCell ref="K83:L83"/>
    <mergeCell ref="M83:N83"/>
    <mergeCell ref="O83:P83"/>
    <mergeCell ref="A76:A77"/>
    <mergeCell ref="C76:I76"/>
    <mergeCell ref="C77:I77"/>
    <mergeCell ref="A79:P79"/>
    <mergeCell ref="A80:D81"/>
    <mergeCell ref="E80:F80"/>
    <mergeCell ref="G80:H80"/>
    <mergeCell ref="K80:L80"/>
    <mergeCell ref="M80:N80"/>
    <mergeCell ref="O80:P80"/>
    <mergeCell ref="G81:H81"/>
    <mergeCell ref="K81:L81"/>
    <mergeCell ref="M81:N81"/>
    <mergeCell ref="O81:P81"/>
    <mergeCell ref="C73:I73"/>
    <mergeCell ref="C74:I74"/>
    <mergeCell ref="C75:I75"/>
    <mergeCell ref="A64:A75"/>
    <mergeCell ref="C64:I64"/>
    <mergeCell ref="C65:I65"/>
    <mergeCell ref="C66:I66"/>
    <mergeCell ref="C67:I67"/>
    <mergeCell ref="C68:I68"/>
    <mergeCell ref="C69:I69"/>
    <mergeCell ref="C70:I70"/>
    <mergeCell ref="C71:I71"/>
    <mergeCell ref="C72:I72"/>
    <mergeCell ref="A59:P59"/>
    <mergeCell ref="A60:A61"/>
    <mergeCell ref="B60:B61"/>
    <mergeCell ref="C60:I61"/>
    <mergeCell ref="J60:J61"/>
    <mergeCell ref="A62:A63"/>
    <mergeCell ref="C62:I62"/>
    <mergeCell ref="C63:I63"/>
    <mergeCell ref="A55:P55"/>
    <mergeCell ref="A56:C56"/>
    <mergeCell ref="D56:P56"/>
    <mergeCell ref="A57:C57"/>
    <mergeCell ref="D57:P57"/>
    <mergeCell ref="A58:C58"/>
    <mergeCell ref="D58:P58"/>
    <mergeCell ref="A52:B52"/>
    <mergeCell ref="C52:N52"/>
    <mergeCell ref="O52:P52"/>
    <mergeCell ref="A53:B53"/>
    <mergeCell ref="C53:N53"/>
    <mergeCell ref="O53:P53"/>
    <mergeCell ref="A50:B50"/>
    <mergeCell ref="C50:N50"/>
    <mergeCell ref="O50:P50"/>
    <mergeCell ref="A51:B51"/>
    <mergeCell ref="C51:N51"/>
    <mergeCell ref="O51:P51"/>
    <mergeCell ref="A46:B46"/>
    <mergeCell ref="I46:J46"/>
    <mergeCell ref="A47:B47"/>
    <mergeCell ref="I47:J47"/>
    <mergeCell ref="A48:B48"/>
    <mergeCell ref="A49:P49"/>
    <mergeCell ref="A42:P42"/>
    <mergeCell ref="A43:B44"/>
    <mergeCell ref="C43:H43"/>
    <mergeCell ref="I43:J44"/>
    <mergeCell ref="A45:B45"/>
    <mergeCell ref="I45:J45"/>
    <mergeCell ref="A39:C39"/>
    <mergeCell ref="E39:F39"/>
    <mergeCell ref="G39:H39"/>
    <mergeCell ref="A40:C40"/>
    <mergeCell ref="E40:F40"/>
    <mergeCell ref="G40:H40"/>
    <mergeCell ref="A37:C37"/>
    <mergeCell ref="E37:F37"/>
    <mergeCell ref="G37:H37"/>
    <mergeCell ref="A38:C38"/>
    <mergeCell ref="E38:F38"/>
    <mergeCell ref="G38:H38"/>
    <mergeCell ref="A35:C35"/>
    <mergeCell ref="E35:F35"/>
    <mergeCell ref="G35:H35"/>
    <mergeCell ref="A36:C36"/>
    <mergeCell ref="E36:F36"/>
    <mergeCell ref="G36:H36"/>
    <mergeCell ref="A33:C33"/>
    <mergeCell ref="E33:F33"/>
    <mergeCell ref="G33:H33"/>
    <mergeCell ref="A34:C34"/>
    <mergeCell ref="E34:F34"/>
    <mergeCell ref="G34:H34"/>
    <mergeCell ref="A31:C31"/>
    <mergeCell ref="E31:F31"/>
    <mergeCell ref="G31:H31"/>
    <mergeCell ref="A32:C32"/>
    <mergeCell ref="E32:F32"/>
    <mergeCell ref="G32:H32"/>
    <mergeCell ref="A28:P28"/>
    <mergeCell ref="A29:C30"/>
    <mergeCell ref="D29:F29"/>
    <mergeCell ref="G29:J29"/>
    <mergeCell ref="K29:M29"/>
    <mergeCell ref="N29:P29"/>
    <mergeCell ref="E30:F30"/>
    <mergeCell ref="G30:H30"/>
    <mergeCell ref="A25:B25"/>
    <mergeCell ref="G25:H25"/>
    <mergeCell ref="K25:L25"/>
    <mergeCell ref="M25:N25"/>
    <mergeCell ref="O25:P25"/>
    <mergeCell ref="A26:B26"/>
    <mergeCell ref="G26:H26"/>
    <mergeCell ref="K26:L26"/>
    <mergeCell ref="M26:N26"/>
    <mergeCell ref="O26:P26"/>
    <mergeCell ref="A23:B23"/>
    <mergeCell ref="G23:H23"/>
    <mergeCell ref="K23:L23"/>
    <mergeCell ref="M23:N23"/>
    <mergeCell ref="O23:P23"/>
    <mergeCell ref="A24:B24"/>
    <mergeCell ref="G24:H24"/>
    <mergeCell ref="K24:L24"/>
    <mergeCell ref="M24:N24"/>
    <mergeCell ref="O24:P24"/>
    <mergeCell ref="A21:B21"/>
    <mergeCell ref="G21:H21"/>
    <mergeCell ref="K21:L21"/>
    <mergeCell ref="M21:N21"/>
    <mergeCell ref="O21:P21"/>
    <mergeCell ref="A22:B22"/>
    <mergeCell ref="G22:H22"/>
    <mergeCell ref="K22:L22"/>
    <mergeCell ref="M22:N22"/>
    <mergeCell ref="O22:P22"/>
    <mergeCell ref="O18:P18"/>
    <mergeCell ref="G19:H19"/>
    <mergeCell ref="K19:L19"/>
    <mergeCell ref="M19:N19"/>
    <mergeCell ref="O19:P19"/>
    <mergeCell ref="A20:B20"/>
    <mergeCell ref="G20:H20"/>
    <mergeCell ref="K20:L20"/>
    <mergeCell ref="M20:N20"/>
    <mergeCell ref="O20:P20"/>
    <mergeCell ref="A18:B19"/>
    <mergeCell ref="C18:F18"/>
    <mergeCell ref="G18:H18"/>
    <mergeCell ref="K18:L18"/>
    <mergeCell ref="M18:N18"/>
    <mergeCell ref="A15:D15"/>
    <mergeCell ref="G15:H15"/>
    <mergeCell ref="K15:L15"/>
    <mergeCell ref="M15:N15"/>
    <mergeCell ref="O15:P15"/>
    <mergeCell ref="A16:D16"/>
    <mergeCell ref="G16:H16"/>
    <mergeCell ref="K16:L16"/>
    <mergeCell ref="M16:N16"/>
    <mergeCell ref="O16:P16"/>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N1:P1"/>
    <mergeCell ref="E2:J2"/>
    <mergeCell ref="D3:L3"/>
    <mergeCell ref="A6:C6"/>
    <mergeCell ref="D6:O6"/>
    <mergeCell ref="A7:C7"/>
    <mergeCell ref="D7:O7"/>
    <mergeCell ref="K13:L13"/>
    <mergeCell ref="M13:N13"/>
    <mergeCell ref="O13:P13"/>
  </mergeCells>
  <pageMargins left="0.25" right="0.25" top="0.75" bottom="0.75" header="0.3" footer="0.3"/>
  <pageSetup paperSize="9" scale="92" fitToHeight="0" orientation="landscape" horizontalDpi="1200" verticalDpi="1200" r:id="rId1"/>
  <rowBreaks count="1" manualBreakCount="1">
    <brk id="41" max="1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26"/>
  <sheetViews>
    <sheetView showZeros="0" view="pageBreakPreview" topLeftCell="A52" zoomScale="90" zoomScaleNormal="90" zoomScaleSheetLayoutView="90" workbookViewId="0">
      <selection activeCell="D60" sqref="D60:P60"/>
    </sheetView>
  </sheetViews>
  <sheetFormatPr defaultColWidth="8.85546875" defaultRowHeight="15.75" x14ac:dyDescent="0.25"/>
  <cols>
    <col min="1" max="1" width="10.140625" style="178" customWidth="1"/>
    <col min="2" max="2" width="12.28515625" style="178" customWidth="1"/>
    <col min="3" max="3" width="8.28515625" style="178" customWidth="1"/>
    <col min="4" max="4" width="8.7109375" style="178" customWidth="1"/>
    <col min="5" max="5" width="8.28515625" style="178" customWidth="1"/>
    <col min="6" max="6" width="8" style="178" customWidth="1"/>
    <col min="7" max="7" width="6.42578125" style="178" customWidth="1"/>
    <col min="8" max="8" width="5.28515625" style="178" customWidth="1"/>
    <col min="9" max="9" width="10" style="178" customWidth="1"/>
    <col min="10" max="10" width="9.7109375" style="178" customWidth="1"/>
    <col min="11" max="11" width="8.28515625" style="178" customWidth="1"/>
    <col min="12" max="12" width="7" style="178" customWidth="1"/>
    <col min="13" max="13" width="9.7109375" style="178" customWidth="1"/>
    <col min="14" max="14" width="8.140625" style="178" customWidth="1"/>
    <col min="15" max="15" width="7.28515625" style="178" customWidth="1"/>
    <col min="16" max="17" width="9.42578125" style="178" customWidth="1"/>
    <col min="18" max="16384" width="8.85546875" style="178"/>
  </cols>
  <sheetData>
    <row r="1" spans="1:17" x14ac:dyDescent="0.25">
      <c r="N1" s="1051" t="s">
        <v>0</v>
      </c>
      <c r="O1" s="1051"/>
      <c r="P1" s="1051"/>
      <c r="Q1" s="540"/>
    </row>
    <row r="2" spans="1:17" ht="18.75" x14ac:dyDescent="0.25">
      <c r="E2" s="1052" t="s">
        <v>1</v>
      </c>
      <c r="F2" s="1052"/>
      <c r="G2" s="1052"/>
      <c r="H2" s="1052"/>
      <c r="I2" s="1052"/>
      <c r="J2" s="1052"/>
    </row>
    <row r="3" spans="1:17" ht="18.75" x14ac:dyDescent="0.25">
      <c r="D3" s="1052" t="s">
        <v>430</v>
      </c>
      <c r="E3" s="1052"/>
      <c r="F3" s="1052"/>
      <c r="G3" s="1052"/>
      <c r="H3" s="1052"/>
      <c r="I3" s="1052"/>
      <c r="J3" s="1052"/>
      <c r="K3" s="1052"/>
      <c r="L3" s="1052"/>
    </row>
    <row r="4" spans="1:17" ht="10.5" customHeight="1" x14ac:dyDescent="0.25">
      <c r="D4" s="541"/>
      <c r="E4" s="541"/>
      <c r="F4" s="541"/>
      <c r="G4" s="541"/>
      <c r="H4" s="541"/>
      <c r="I4" s="541"/>
      <c r="J4" s="541"/>
      <c r="K4" s="541"/>
      <c r="L4" s="541"/>
    </row>
    <row r="5" spans="1:17" x14ac:dyDescent="0.25">
      <c r="P5" s="540" t="s">
        <v>2</v>
      </c>
      <c r="Q5" s="540"/>
    </row>
    <row r="6" spans="1:17" ht="23.45" customHeight="1" x14ac:dyDescent="0.25">
      <c r="A6" s="1058" t="s">
        <v>3</v>
      </c>
      <c r="B6" s="1058"/>
      <c r="C6" s="1058"/>
      <c r="D6" s="1029" t="s">
        <v>191</v>
      </c>
      <c r="E6" s="1029"/>
      <c r="F6" s="1029"/>
      <c r="G6" s="1029"/>
      <c r="H6" s="1029"/>
      <c r="I6" s="1029"/>
      <c r="J6" s="1029"/>
      <c r="K6" s="1029"/>
      <c r="L6" s="1029"/>
      <c r="M6" s="1029"/>
      <c r="N6" s="1029"/>
      <c r="O6" s="1029"/>
      <c r="P6" s="534">
        <v>1</v>
      </c>
      <c r="Q6" s="535"/>
    </row>
    <row r="7" spans="1:17" ht="23.45" customHeight="1" x14ac:dyDescent="0.25">
      <c r="A7" s="1058" t="s">
        <v>4</v>
      </c>
      <c r="B7" s="1058"/>
      <c r="C7" s="1058"/>
      <c r="D7" s="1031" t="s">
        <v>543</v>
      </c>
      <c r="E7" s="1061"/>
      <c r="F7" s="1061"/>
      <c r="G7" s="1061"/>
      <c r="H7" s="1061"/>
      <c r="I7" s="1061"/>
      <c r="J7" s="1061"/>
      <c r="K7" s="1061"/>
      <c r="L7" s="1061"/>
      <c r="M7" s="1061"/>
      <c r="N7" s="1061"/>
      <c r="O7" s="1032"/>
      <c r="P7" s="179" t="s">
        <v>431</v>
      </c>
      <c r="Q7" s="610"/>
    </row>
    <row r="8" spans="1:17" ht="23.45" customHeight="1" x14ac:dyDescent="0.25">
      <c r="A8" s="1058" t="s">
        <v>5</v>
      </c>
      <c r="B8" s="1058"/>
      <c r="C8" s="1058"/>
      <c r="D8" s="1022"/>
      <c r="E8" s="1022"/>
      <c r="F8" s="1022"/>
      <c r="G8" s="1022"/>
      <c r="H8" s="1022"/>
      <c r="I8" s="1022"/>
      <c r="J8" s="1022"/>
      <c r="K8" s="1022"/>
      <c r="L8" s="1022"/>
      <c r="M8" s="1022"/>
      <c r="N8" s="1022"/>
      <c r="O8" s="1022"/>
      <c r="P8" s="179"/>
      <c r="Q8" s="610"/>
    </row>
    <row r="9" spans="1:17" x14ac:dyDescent="0.25">
      <c r="A9" s="1036"/>
      <c r="B9" s="1036"/>
      <c r="C9" s="1036"/>
      <c r="D9" s="1036"/>
      <c r="E9" s="1036"/>
      <c r="F9" s="1036"/>
      <c r="G9" s="1036"/>
      <c r="H9" s="1036"/>
      <c r="I9" s="1036"/>
      <c r="J9" s="1036"/>
      <c r="K9" s="1036"/>
      <c r="L9" s="1036"/>
      <c r="M9" s="1036"/>
      <c r="N9" s="1036"/>
      <c r="O9" s="1036"/>
      <c r="P9" s="1036"/>
      <c r="Q9" s="587"/>
    </row>
    <row r="10" spans="1:17" x14ac:dyDescent="0.25">
      <c r="A10" s="1062" t="s">
        <v>192</v>
      </c>
      <c r="B10" s="1063"/>
      <c r="C10" s="1063"/>
      <c r="D10" s="1063"/>
      <c r="E10" s="1063"/>
      <c r="F10" s="1063"/>
      <c r="G10" s="1063"/>
      <c r="H10" s="1063"/>
      <c r="I10" s="1063"/>
      <c r="J10" s="1063"/>
      <c r="K10" s="1063"/>
      <c r="L10" s="1063"/>
      <c r="M10" s="1063"/>
      <c r="N10" s="1063"/>
      <c r="O10" s="1063"/>
      <c r="P10" s="1064"/>
      <c r="Q10" s="531"/>
    </row>
    <row r="11" spans="1:17" x14ac:dyDescent="0.25">
      <c r="A11" s="531"/>
      <c r="B11" s="531"/>
      <c r="C11" s="531"/>
      <c r="D11" s="531"/>
      <c r="E11" s="531"/>
      <c r="F11" s="531"/>
      <c r="G11" s="531"/>
      <c r="H11" s="531"/>
      <c r="I11" s="531"/>
      <c r="J11" s="531"/>
      <c r="K11" s="531"/>
      <c r="L11" s="531"/>
      <c r="M11" s="531"/>
      <c r="N11" s="531"/>
      <c r="O11" s="531"/>
      <c r="P11" s="531"/>
      <c r="Q11" s="531"/>
    </row>
    <row r="12" spans="1:17" ht="21.75" customHeight="1" x14ac:dyDescent="0.25">
      <c r="A12" s="1039" t="s">
        <v>7</v>
      </c>
      <c r="B12" s="1059"/>
      <c r="C12" s="1059"/>
      <c r="D12" s="1040"/>
      <c r="E12" s="1031" t="s">
        <v>2</v>
      </c>
      <c r="F12" s="1032"/>
      <c r="G12" s="1029">
        <v>2015</v>
      </c>
      <c r="H12" s="1029"/>
      <c r="I12" s="534">
        <v>2016</v>
      </c>
      <c r="J12" s="534">
        <v>2017</v>
      </c>
      <c r="K12" s="1048">
        <v>2018</v>
      </c>
      <c r="L12" s="1048"/>
      <c r="M12" s="1048">
        <v>2019</v>
      </c>
      <c r="N12" s="1048"/>
      <c r="O12" s="1048">
        <v>2020</v>
      </c>
      <c r="P12" s="1048"/>
      <c r="Q12" s="587"/>
    </row>
    <row r="13" spans="1:17" ht="31.5" x14ac:dyDescent="0.25">
      <c r="A13" s="1041"/>
      <c r="B13" s="1060"/>
      <c r="C13" s="1060"/>
      <c r="D13" s="1042"/>
      <c r="E13" s="534" t="s">
        <v>8</v>
      </c>
      <c r="F13" s="536" t="s">
        <v>9</v>
      </c>
      <c r="G13" s="1031" t="s">
        <v>10</v>
      </c>
      <c r="H13" s="1032"/>
      <c r="I13" s="533" t="s">
        <v>10</v>
      </c>
      <c r="J13" s="533" t="s">
        <v>11</v>
      </c>
      <c r="K13" s="1031" t="s">
        <v>12</v>
      </c>
      <c r="L13" s="1032"/>
      <c r="M13" s="1031" t="s">
        <v>13</v>
      </c>
      <c r="N13" s="1032"/>
      <c r="O13" s="1031" t="s">
        <v>13</v>
      </c>
      <c r="P13" s="1032"/>
      <c r="Q13" s="535"/>
    </row>
    <row r="14" spans="1:17" ht="23.45" customHeight="1" x14ac:dyDescent="0.25">
      <c r="A14" s="1021" t="s">
        <v>14</v>
      </c>
      <c r="B14" s="1021"/>
      <c r="C14" s="1021"/>
      <c r="D14" s="1021"/>
      <c r="E14" s="180" t="s">
        <v>110</v>
      </c>
      <c r="F14" s="180"/>
      <c r="G14" s="1056" t="s">
        <v>15</v>
      </c>
      <c r="H14" s="1057"/>
      <c r="I14" s="577">
        <f>I15+I16+I17+I19+I20+I18</f>
        <v>13783.3</v>
      </c>
      <c r="J14" s="577">
        <f>J15+J16+J17+J19+J20</f>
        <v>8621.5000000000018</v>
      </c>
      <c r="K14" s="1025">
        <f>K15+K16+K17+K19+K20</f>
        <v>9576.5</v>
      </c>
      <c r="L14" s="1026"/>
      <c r="M14" s="1025">
        <f>M15+M16+M17+M19+M20</f>
        <v>9471.5</v>
      </c>
      <c r="N14" s="1026"/>
      <c r="O14" s="1025">
        <f>O15+O16+O17+O19+O20</f>
        <v>9471.5000000000018</v>
      </c>
      <c r="P14" s="1026"/>
      <c r="Q14" s="609"/>
    </row>
    <row r="15" spans="1:17" ht="23.45" customHeight="1" x14ac:dyDescent="0.25">
      <c r="A15" s="1067" t="s">
        <v>79</v>
      </c>
      <c r="B15" s="1068"/>
      <c r="C15" s="1068"/>
      <c r="D15" s="1069"/>
      <c r="E15" s="180"/>
      <c r="F15" s="181">
        <v>21</v>
      </c>
      <c r="G15" s="1056" t="s">
        <v>15</v>
      </c>
      <c r="H15" s="1057"/>
      <c r="I15" s="577">
        <v>6136.3</v>
      </c>
      <c r="J15" s="577">
        <v>6748.5</v>
      </c>
      <c r="K15" s="1025">
        <v>7010.5</v>
      </c>
      <c r="L15" s="1026"/>
      <c r="M15" s="1025">
        <v>7247.3</v>
      </c>
      <c r="N15" s="1026"/>
      <c r="O15" s="1025">
        <v>7493.6</v>
      </c>
      <c r="P15" s="1026"/>
      <c r="Q15" s="579"/>
    </row>
    <row r="16" spans="1:17" ht="23.45" customHeight="1" x14ac:dyDescent="0.25">
      <c r="A16" s="1053" t="s">
        <v>83</v>
      </c>
      <c r="B16" s="1054"/>
      <c r="C16" s="1054"/>
      <c r="D16" s="1055"/>
      <c r="E16" s="180"/>
      <c r="F16" s="181">
        <v>22</v>
      </c>
      <c r="G16" s="1056" t="s">
        <v>15</v>
      </c>
      <c r="H16" s="1057"/>
      <c r="I16" s="577">
        <v>2065.8000000000002</v>
      </c>
      <c r="J16" s="577">
        <v>1479.2</v>
      </c>
      <c r="K16" s="1025">
        <v>1836.7</v>
      </c>
      <c r="L16" s="1026"/>
      <c r="M16" s="1025">
        <v>1780.8</v>
      </c>
      <c r="N16" s="1026"/>
      <c r="O16" s="1025">
        <v>1536.2</v>
      </c>
      <c r="P16" s="1026"/>
      <c r="Q16" s="579"/>
    </row>
    <row r="17" spans="1:17" ht="23.45" customHeight="1" x14ac:dyDescent="0.25">
      <c r="A17" s="1067" t="s">
        <v>193</v>
      </c>
      <c r="B17" s="1068"/>
      <c r="C17" s="1068"/>
      <c r="D17" s="1069"/>
      <c r="E17" s="180"/>
      <c r="F17" s="181">
        <v>27</v>
      </c>
      <c r="G17" s="1056" t="s">
        <v>15</v>
      </c>
      <c r="H17" s="1057"/>
      <c r="I17" s="577">
        <v>75.900000000000006</v>
      </c>
      <c r="J17" s="577">
        <v>95</v>
      </c>
      <c r="K17" s="1025">
        <v>95</v>
      </c>
      <c r="L17" s="1026"/>
      <c r="M17" s="1025">
        <v>95</v>
      </c>
      <c r="N17" s="1026"/>
      <c r="O17" s="1025">
        <v>95</v>
      </c>
      <c r="P17" s="1026"/>
      <c r="Q17" s="579"/>
    </row>
    <row r="18" spans="1:17" ht="23.45" customHeight="1" x14ac:dyDescent="0.25">
      <c r="A18" s="1067" t="s">
        <v>544</v>
      </c>
      <c r="B18" s="1068"/>
      <c r="C18" s="1068"/>
      <c r="D18" s="1069"/>
      <c r="E18" s="180"/>
      <c r="F18" s="181">
        <v>28</v>
      </c>
      <c r="G18" s="1056" t="s">
        <v>15</v>
      </c>
      <c r="H18" s="1057"/>
      <c r="I18" s="577">
        <v>82.8</v>
      </c>
      <c r="J18" s="577"/>
      <c r="K18" s="1025"/>
      <c r="L18" s="1026"/>
      <c r="M18" s="1025"/>
      <c r="N18" s="1026"/>
      <c r="O18" s="1025"/>
      <c r="P18" s="1026"/>
      <c r="Q18" s="579"/>
    </row>
    <row r="19" spans="1:17" ht="19.5" customHeight="1" x14ac:dyDescent="0.25">
      <c r="A19" s="1050" t="s">
        <v>98</v>
      </c>
      <c r="B19" s="1050"/>
      <c r="C19" s="1050"/>
      <c r="D19" s="1050"/>
      <c r="E19" s="180"/>
      <c r="F19" s="539">
        <v>31</v>
      </c>
      <c r="G19" s="1022" t="s">
        <v>15</v>
      </c>
      <c r="H19" s="1022"/>
      <c r="I19" s="577">
        <v>5129.6000000000004</v>
      </c>
      <c r="J19" s="577">
        <v>27.1</v>
      </c>
      <c r="K19" s="1020">
        <v>355</v>
      </c>
      <c r="L19" s="1020"/>
      <c r="M19" s="1020">
        <v>70</v>
      </c>
      <c r="N19" s="1020"/>
      <c r="O19" s="1020">
        <v>70</v>
      </c>
      <c r="P19" s="1020"/>
      <c r="Q19" s="575"/>
    </row>
    <row r="20" spans="1:17" ht="22.5" customHeight="1" x14ac:dyDescent="0.25">
      <c r="A20" s="1050" t="s">
        <v>101</v>
      </c>
      <c r="B20" s="1050"/>
      <c r="C20" s="1050"/>
      <c r="D20" s="1050"/>
      <c r="E20" s="180"/>
      <c r="F20" s="539">
        <v>33</v>
      </c>
      <c r="G20" s="1022" t="s">
        <v>15</v>
      </c>
      <c r="H20" s="1022"/>
      <c r="I20" s="577">
        <v>292.89999999999998</v>
      </c>
      <c r="J20" s="577">
        <v>271.7</v>
      </c>
      <c r="K20" s="1020">
        <v>279.3</v>
      </c>
      <c r="L20" s="1020"/>
      <c r="M20" s="1020">
        <v>278.39999999999998</v>
      </c>
      <c r="N20" s="1020"/>
      <c r="O20" s="1020">
        <v>276.7</v>
      </c>
      <c r="P20" s="1020"/>
      <c r="Q20" s="575"/>
    </row>
    <row r="21" spans="1:17" ht="14.45" customHeight="1" x14ac:dyDescent="0.25"/>
    <row r="22" spans="1:17" ht="18.75" customHeight="1" x14ac:dyDescent="0.25">
      <c r="A22" s="1039" t="s">
        <v>7</v>
      </c>
      <c r="B22" s="1040"/>
      <c r="C22" s="1048" t="s">
        <v>2</v>
      </c>
      <c r="D22" s="1048"/>
      <c r="E22" s="1048"/>
      <c r="F22" s="1048"/>
      <c r="G22" s="1029">
        <v>2015</v>
      </c>
      <c r="H22" s="1029"/>
      <c r="I22" s="534">
        <v>2016</v>
      </c>
      <c r="J22" s="534">
        <v>2017</v>
      </c>
      <c r="K22" s="1048">
        <v>2018</v>
      </c>
      <c r="L22" s="1048"/>
      <c r="M22" s="1048">
        <v>2019</v>
      </c>
      <c r="N22" s="1048"/>
      <c r="O22" s="1048">
        <v>2020</v>
      </c>
      <c r="P22" s="1048"/>
      <c r="Q22" s="587"/>
    </row>
    <row r="23" spans="1:17" ht="35.450000000000003" customHeight="1" x14ac:dyDescent="0.25">
      <c r="A23" s="1041"/>
      <c r="B23" s="1042"/>
      <c r="C23" s="534" t="s">
        <v>16</v>
      </c>
      <c r="D23" s="534" t="s">
        <v>17</v>
      </c>
      <c r="E23" s="534" t="s">
        <v>8</v>
      </c>
      <c r="F23" s="536" t="s">
        <v>9</v>
      </c>
      <c r="G23" s="1031" t="s">
        <v>10</v>
      </c>
      <c r="H23" s="1032"/>
      <c r="I23" s="534" t="s">
        <v>10</v>
      </c>
      <c r="J23" s="534" t="s">
        <v>11</v>
      </c>
      <c r="K23" s="1031" t="s">
        <v>12</v>
      </c>
      <c r="L23" s="1032"/>
      <c r="M23" s="1031" t="s">
        <v>13</v>
      </c>
      <c r="N23" s="1032"/>
      <c r="O23" s="1031" t="s">
        <v>13</v>
      </c>
      <c r="P23" s="1032"/>
      <c r="Q23" s="535"/>
    </row>
    <row r="24" spans="1:17" s="182" customFormat="1" ht="43.5" customHeight="1" x14ac:dyDescent="0.25">
      <c r="A24" s="1065" t="s">
        <v>18</v>
      </c>
      <c r="B24" s="1066"/>
      <c r="C24" s="180"/>
      <c r="D24" s="180"/>
      <c r="E24" s="180"/>
      <c r="F24" s="180"/>
      <c r="G24" s="1022" t="s">
        <v>15</v>
      </c>
      <c r="H24" s="1022"/>
      <c r="I24" s="608">
        <v>13783.3</v>
      </c>
      <c r="J24" s="577">
        <v>8621.5</v>
      </c>
      <c r="K24" s="1025">
        <v>9576.5</v>
      </c>
      <c r="L24" s="1026"/>
      <c r="M24" s="1025">
        <v>9471.5</v>
      </c>
      <c r="N24" s="1026"/>
      <c r="O24" s="1025">
        <v>9471.5</v>
      </c>
      <c r="P24" s="1026"/>
      <c r="Q24" s="607"/>
    </row>
    <row r="25" spans="1:17" s="182" customFormat="1" ht="32.450000000000003" customHeight="1" x14ac:dyDescent="0.25">
      <c r="A25" s="862" t="s">
        <v>19</v>
      </c>
      <c r="B25" s="864"/>
      <c r="C25" s="534">
        <v>112</v>
      </c>
      <c r="D25" s="183"/>
      <c r="E25" s="183"/>
      <c r="F25" s="183"/>
      <c r="G25" s="1029" t="s">
        <v>15</v>
      </c>
      <c r="H25" s="1029"/>
      <c r="I25" s="156" t="s">
        <v>15</v>
      </c>
      <c r="J25" s="157"/>
      <c r="K25" s="1045"/>
      <c r="L25" s="1045"/>
      <c r="M25" s="1045"/>
      <c r="N25" s="1045"/>
      <c r="O25" s="1045"/>
      <c r="P25" s="1045"/>
      <c r="Q25" s="606"/>
    </row>
    <row r="26" spans="1:17" s="182" customFormat="1" ht="18.75" customHeight="1" x14ac:dyDescent="0.25">
      <c r="A26" s="1029"/>
      <c r="B26" s="1029"/>
      <c r="C26" s="183"/>
      <c r="D26" s="183"/>
      <c r="E26" s="183"/>
      <c r="F26" s="183"/>
      <c r="G26" s="1029" t="s">
        <v>15</v>
      </c>
      <c r="H26" s="1029"/>
      <c r="I26" s="156" t="s">
        <v>15</v>
      </c>
      <c r="J26" s="157"/>
      <c r="K26" s="1045"/>
      <c r="L26" s="1045"/>
      <c r="M26" s="1045"/>
      <c r="N26" s="1045"/>
      <c r="O26" s="1045"/>
      <c r="P26" s="1045"/>
      <c r="Q26" s="606"/>
    </row>
    <row r="27" spans="1:17" s="182" customFormat="1" ht="18.75" customHeight="1" x14ac:dyDescent="0.25">
      <c r="A27" s="1029"/>
      <c r="B27" s="1029"/>
      <c r="C27" s="183"/>
      <c r="D27" s="183"/>
      <c r="E27" s="183"/>
      <c r="F27" s="183"/>
      <c r="G27" s="1029" t="s">
        <v>15</v>
      </c>
      <c r="H27" s="1029"/>
      <c r="I27" s="156" t="s">
        <v>15</v>
      </c>
      <c r="J27" s="157"/>
      <c r="K27" s="1045"/>
      <c r="L27" s="1045"/>
      <c r="M27" s="1045"/>
      <c r="N27" s="1045"/>
      <c r="O27" s="1045"/>
      <c r="P27" s="1045"/>
      <c r="Q27" s="606"/>
    </row>
    <row r="28" spans="1:17" s="182" customFormat="1" ht="32.450000000000003" customHeight="1" x14ac:dyDescent="0.25">
      <c r="A28" s="862" t="s">
        <v>20</v>
      </c>
      <c r="B28" s="864"/>
      <c r="C28" s="534">
        <v>112</v>
      </c>
      <c r="D28" s="183"/>
      <c r="E28" s="183"/>
      <c r="F28" s="183"/>
      <c r="G28" s="1029" t="s">
        <v>15</v>
      </c>
      <c r="H28" s="1029"/>
      <c r="I28" s="156" t="s">
        <v>15</v>
      </c>
      <c r="J28" s="157"/>
      <c r="K28" s="1045"/>
      <c r="L28" s="1045"/>
      <c r="M28" s="1045"/>
      <c r="N28" s="1045"/>
      <c r="O28" s="1045"/>
      <c r="P28" s="1045"/>
      <c r="Q28" s="606"/>
    </row>
    <row r="29" spans="1:17" s="182" customFormat="1" ht="19.149999999999999" customHeight="1" x14ac:dyDescent="0.25">
      <c r="A29" s="1031"/>
      <c r="B29" s="1032"/>
      <c r="C29" s="183"/>
      <c r="D29" s="183"/>
      <c r="E29" s="183"/>
      <c r="F29" s="183"/>
      <c r="G29" s="1031" t="s">
        <v>15</v>
      </c>
      <c r="H29" s="1032"/>
      <c r="I29" s="156" t="s">
        <v>15</v>
      </c>
      <c r="J29" s="157"/>
      <c r="K29" s="1023"/>
      <c r="L29" s="1024"/>
      <c r="M29" s="1023"/>
      <c r="N29" s="1024"/>
      <c r="O29" s="1023"/>
      <c r="P29" s="1024"/>
      <c r="Q29" s="606"/>
    </row>
    <row r="30" spans="1:17" s="182" customFormat="1" ht="19.149999999999999" customHeight="1" x14ac:dyDescent="0.25">
      <c r="A30" s="1031"/>
      <c r="B30" s="1032"/>
      <c r="C30" s="183"/>
      <c r="D30" s="183"/>
      <c r="E30" s="183"/>
      <c r="F30" s="183"/>
      <c r="G30" s="1031" t="s">
        <v>15</v>
      </c>
      <c r="H30" s="1032"/>
      <c r="I30" s="156" t="s">
        <v>15</v>
      </c>
      <c r="J30" s="157"/>
      <c r="K30" s="1023"/>
      <c r="L30" s="1024"/>
      <c r="M30" s="1023"/>
      <c r="N30" s="1024"/>
      <c r="O30" s="1023"/>
      <c r="P30" s="1024"/>
      <c r="Q30" s="606"/>
    </row>
    <row r="31" spans="1:17" s="182" customFormat="1" ht="63" customHeight="1" x14ac:dyDescent="0.25">
      <c r="A31" s="862" t="s">
        <v>21</v>
      </c>
      <c r="B31" s="864"/>
      <c r="C31" s="539">
        <v>111</v>
      </c>
      <c r="D31" s="180">
        <v>1</v>
      </c>
      <c r="E31" s="180" t="s">
        <v>110</v>
      </c>
      <c r="F31" s="180" t="s">
        <v>348</v>
      </c>
      <c r="G31" s="1056" t="s">
        <v>15</v>
      </c>
      <c r="H31" s="1057"/>
      <c r="I31" s="157">
        <v>13783.3</v>
      </c>
      <c r="J31" s="157">
        <v>8621.5</v>
      </c>
      <c r="K31" s="1023">
        <v>9576.5</v>
      </c>
      <c r="L31" s="1024"/>
      <c r="M31" s="1023">
        <v>9471.5</v>
      </c>
      <c r="N31" s="1024"/>
      <c r="O31" s="1023">
        <v>9471.5</v>
      </c>
      <c r="P31" s="1024"/>
      <c r="Q31" s="605"/>
    </row>
    <row r="32" spans="1:17" ht="14.45" customHeight="1" x14ac:dyDescent="0.25"/>
    <row r="33" spans="1:17" ht="14.45" customHeight="1" x14ac:dyDescent="0.25">
      <c r="A33" s="1104" t="s">
        <v>194</v>
      </c>
      <c r="B33" s="1105"/>
      <c r="C33" s="1105"/>
      <c r="D33" s="1105"/>
      <c r="E33" s="1105"/>
      <c r="F33" s="1105"/>
      <c r="G33" s="1105"/>
      <c r="H33" s="1105"/>
      <c r="I33" s="1105"/>
      <c r="J33" s="1105"/>
      <c r="K33" s="1105"/>
      <c r="L33" s="1105"/>
      <c r="M33" s="1105"/>
      <c r="N33" s="1105"/>
      <c r="O33" s="1105"/>
      <c r="P33" s="1106"/>
      <c r="Q33" s="604"/>
    </row>
    <row r="34" spans="1:17" ht="25.15" customHeight="1" x14ac:dyDescent="0.25">
      <c r="A34" s="1029" t="s">
        <v>7</v>
      </c>
      <c r="B34" s="1029"/>
      <c r="C34" s="1029"/>
      <c r="D34" s="1029" t="s">
        <v>2</v>
      </c>
      <c r="E34" s="1029"/>
      <c r="F34" s="1029"/>
      <c r="G34" s="1029" t="s">
        <v>545</v>
      </c>
      <c r="H34" s="1029"/>
      <c r="I34" s="1029"/>
      <c r="J34" s="1029"/>
      <c r="K34" s="1029" t="s">
        <v>546</v>
      </c>
      <c r="L34" s="1029"/>
      <c r="M34" s="1029"/>
      <c r="N34" s="1029" t="s">
        <v>434</v>
      </c>
      <c r="O34" s="1029"/>
      <c r="P34" s="1029"/>
      <c r="Q34" s="535"/>
    </row>
    <row r="35" spans="1:17" ht="64.150000000000006" customHeight="1" x14ac:dyDescent="0.25">
      <c r="A35" s="1029"/>
      <c r="B35" s="1029"/>
      <c r="C35" s="1029"/>
      <c r="D35" s="534" t="s">
        <v>8</v>
      </c>
      <c r="E35" s="1030" t="s">
        <v>23</v>
      </c>
      <c r="F35" s="1030"/>
      <c r="G35" s="1097" t="s">
        <v>24</v>
      </c>
      <c r="H35" s="1097"/>
      <c r="I35" s="538" t="s">
        <v>25</v>
      </c>
      <c r="J35" s="538" t="s">
        <v>26</v>
      </c>
      <c r="K35" s="538" t="s">
        <v>24</v>
      </c>
      <c r="L35" s="538" t="s">
        <v>25</v>
      </c>
      <c r="M35" s="538" t="s">
        <v>26</v>
      </c>
      <c r="N35" s="538" t="s">
        <v>24</v>
      </c>
      <c r="O35" s="538" t="s">
        <v>25</v>
      </c>
      <c r="P35" s="538" t="s">
        <v>26</v>
      </c>
      <c r="Q35" s="571"/>
    </row>
    <row r="36" spans="1:17" ht="20.45" customHeight="1" x14ac:dyDescent="0.25">
      <c r="A36" s="1058" t="s">
        <v>27</v>
      </c>
      <c r="B36" s="1058"/>
      <c r="C36" s="1058"/>
      <c r="D36" s="184"/>
      <c r="E36" s="1029"/>
      <c r="F36" s="1029"/>
      <c r="G36" s="1025">
        <v>9576.5</v>
      </c>
      <c r="H36" s="1026"/>
      <c r="I36" s="156"/>
      <c r="J36" s="577"/>
      <c r="K36" s="577">
        <v>9471.5</v>
      </c>
      <c r="L36" s="577"/>
      <c r="M36" s="577"/>
      <c r="N36" s="577">
        <v>9471.5</v>
      </c>
      <c r="O36" s="577"/>
      <c r="P36" s="577"/>
      <c r="Q36" s="603"/>
    </row>
    <row r="37" spans="1:17" s="185" customFormat="1" ht="20.45" customHeight="1" x14ac:dyDescent="0.25">
      <c r="A37" s="1046" t="s">
        <v>127</v>
      </c>
      <c r="B37" s="1046"/>
      <c r="C37" s="1046"/>
      <c r="D37" s="537" t="s">
        <v>28</v>
      </c>
      <c r="E37" s="1072">
        <v>3</v>
      </c>
      <c r="F37" s="1072"/>
      <c r="G37" s="1023">
        <v>9576.5</v>
      </c>
      <c r="H37" s="1024"/>
      <c r="I37" s="601"/>
      <c r="J37" s="157"/>
      <c r="K37" s="157">
        <v>9471.5</v>
      </c>
      <c r="L37" s="157"/>
      <c r="M37" s="157"/>
      <c r="N37" s="157">
        <v>9471.5</v>
      </c>
      <c r="O37" s="157"/>
      <c r="P37" s="157"/>
      <c r="Q37" s="600"/>
    </row>
    <row r="38" spans="1:17" s="185" customFormat="1" ht="20.45" customHeight="1" x14ac:dyDescent="0.25">
      <c r="A38" s="1046" t="s">
        <v>29</v>
      </c>
      <c r="B38" s="1046"/>
      <c r="C38" s="1046"/>
      <c r="D38" s="537" t="s">
        <v>30</v>
      </c>
      <c r="E38" s="1072"/>
      <c r="F38" s="1072"/>
      <c r="G38" s="1023"/>
      <c r="H38" s="1024"/>
      <c r="I38" s="601"/>
      <c r="J38" s="157"/>
      <c r="K38" s="157"/>
      <c r="L38" s="157"/>
      <c r="M38" s="157"/>
      <c r="N38" s="157"/>
      <c r="O38" s="157"/>
      <c r="P38" s="157"/>
      <c r="Q38" s="602"/>
    </row>
    <row r="39" spans="1:17" ht="20.45" customHeight="1" x14ac:dyDescent="0.25">
      <c r="A39" s="1058"/>
      <c r="B39" s="1058"/>
      <c r="C39" s="1058"/>
      <c r="D39" s="184"/>
      <c r="E39" s="1029"/>
      <c r="F39" s="1029"/>
      <c r="G39" s="1023"/>
      <c r="H39" s="1024"/>
      <c r="I39" s="156"/>
      <c r="J39" s="157"/>
      <c r="K39" s="157"/>
      <c r="L39" s="157"/>
      <c r="M39" s="157"/>
      <c r="N39" s="157"/>
      <c r="O39" s="157"/>
      <c r="P39" s="157"/>
      <c r="Q39" s="602"/>
    </row>
    <row r="40" spans="1:17" ht="20.45" customHeight="1" x14ac:dyDescent="0.25">
      <c r="A40" s="1058" t="s">
        <v>27</v>
      </c>
      <c r="B40" s="1058"/>
      <c r="C40" s="1058"/>
      <c r="D40" s="184"/>
      <c r="E40" s="1029"/>
      <c r="F40" s="1029"/>
      <c r="G40" s="1025">
        <v>9576.5</v>
      </c>
      <c r="H40" s="1026"/>
      <c r="I40" s="156"/>
      <c r="J40" s="577"/>
      <c r="K40" s="577">
        <v>9471.5</v>
      </c>
      <c r="L40" s="577"/>
      <c r="M40" s="577"/>
      <c r="N40" s="577">
        <v>9471.5</v>
      </c>
      <c r="O40" s="577"/>
      <c r="P40" s="577"/>
      <c r="Q40" s="603"/>
    </row>
    <row r="41" spans="1:17" s="185" customFormat="1" ht="20.45" customHeight="1" x14ac:dyDescent="0.25">
      <c r="A41" s="1046" t="s">
        <v>31</v>
      </c>
      <c r="B41" s="1046"/>
      <c r="C41" s="1046"/>
      <c r="D41" s="186"/>
      <c r="E41" s="1072"/>
      <c r="F41" s="1072"/>
      <c r="G41" s="1023"/>
      <c r="H41" s="1024"/>
      <c r="I41" s="601"/>
      <c r="J41" s="157"/>
      <c r="K41" s="157"/>
      <c r="L41" s="157"/>
      <c r="M41" s="157"/>
      <c r="N41" s="157"/>
      <c r="O41" s="157"/>
      <c r="P41" s="157"/>
      <c r="Q41" s="602"/>
    </row>
    <row r="42" spans="1:17" s="185" customFormat="1" ht="20.45" customHeight="1" x14ac:dyDescent="0.25">
      <c r="A42" s="1046" t="s">
        <v>32</v>
      </c>
      <c r="B42" s="1046"/>
      <c r="C42" s="1046"/>
      <c r="D42" s="187" t="s">
        <v>110</v>
      </c>
      <c r="E42" s="1072">
        <v>1</v>
      </c>
      <c r="F42" s="1072"/>
      <c r="G42" s="1023">
        <v>9576.5</v>
      </c>
      <c r="H42" s="1024"/>
      <c r="I42" s="601"/>
      <c r="J42" s="157"/>
      <c r="K42" s="157">
        <v>9471.5</v>
      </c>
      <c r="L42" s="157"/>
      <c r="M42" s="157"/>
      <c r="N42" s="157">
        <v>9471.5</v>
      </c>
      <c r="O42" s="157"/>
      <c r="P42" s="157"/>
      <c r="Q42" s="600"/>
    </row>
    <row r="43" spans="1:17" ht="19.149999999999999" customHeight="1" x14ac:dyDescent="0.25"/>
    <row r="44" spans="1:17" x14ac:dyDescent="0.25">
      <c r="A44" s="1021" t="s">
        <v>195</v>
      </c>
      <c r="B44" s="1021"/>
      <c r="C44" s="1021"/>
      <c r="D44" s="1021"/>
      <c r="E44" s="1021"/>
      <c r="F44" s="1021"/>
      <c r="G44" s="1021"/>
      <c r="H44" s="1021"/>
      <c r="I44" s="1021"/>
      <c r="J44" s="1021"/>
      <c r="K44" s="1021"/>
      <c r="L44" s="1021"/>
      <c r="M44" s="1021"/>
      <c r="N44" s="1021"/>
      <c r="O44" s="1021"/>
      <c r="P44" s="1021"/>
      <c r="Q44" s="572"/>
    </row>
    <row r="45" spans="1:17" x14ac:dyDescent="0.25">
      <c r="A45" s="1029" t="s">
        <v>7</v>
      </c>
      <c r="B45" s="1029"/>
      <c r="C45" s="1029" t="s">
        <v>2</v>
      </c>
      <c r="D45" s="1029"/>
      <c r="E45" s="1029"/>
      <c r="F45" s="1029"/>
      <c r="G45" s="1029"/>
      <c r="H45" s="1029"/>
      <c r="I45" s="1039" t="s">
        <v>34</v>
      </c>
      <c r="J45" s="1040"/>
      <c r="K45" s="534">
        <v>2015</v>
      </c>
      <c r="L45" s="534">
        <v>2016</v>
      </c>
      <c r="M45" s="534">
        <v>2017</v>
      </c>
      <c r="N45" s="534">
        <v>2018</v>
      </c>
      <c r="O45" s="534">
        <v>2019</v>
      </c>
      <c r="P45" s="534">
        <v>2020</v>
      </c>
      <c r="Q45" s="535"/>
    </row>
    <row r="46" spans="1:17" ht="51.75" customHeight="1" x14ac:dyDescent="0.25">
      <c r="A46" s="1029"/>
      <c r="B46" s="1029"/>
      <c r="C46" s="536" t="s">
        <v>35</v>
      </c>
      <c r="D46" s="536" t="s">
        <v>36</v>
      </c>
      <c r="E46" s="536" t="s">
        <v>37</v>
      </c>
      <c r="F46" s="536" t="s">
        <v>38</v>
      </c>
      <c r="G46" s="536" t="s">
        <v>39</v>
      </c>
      <c r="H46" s="536" t="s">
        <v>40</v>
      </c>
      <c r="I46" s="1041"/>
      <c r="J46" s="1042"/>
      <c r="K46" s="538" t="s">
        <v>10</v>
      </c>
      <c r="L46" s="538" t="s">
        <v>10</v>
      </c>
      <c r="M46" s="538" t="s">
        <v>11</v>
      </c>
      <c r="N46" s="538" t="s">
        <v>12</v>
      </c>
      <c r="O46" s="538" t="s">
        <v>13</v>
      </c>
      <c r="P46" s="538" t="s">
        <v>13</v>
      </c>
      <c r="Q46" s="571"/>
    </row>
    <row r="47" spans="1:17" x14ac:dyDescent="0.25">
      <c r="A47" s="1033" t="s">
        <v>27</v>
      </c>
      <c r="B47" s="1035"/>
      <c r="C47" s="188"/>
      <c r="D47" s="188"/>
      <c r="E47" s="188"/>
      <c r="F47" s="188"/>
      <c r="G47" s="188"/>
      <c r="H47" s="188"/>
      <c r="I47" s="1043"/>
      <c r="J47" s="1044"/>
      <c r="K47" s="539" t="s">
        <v>15</v>
      </c>
      <c r="L47" s="539" t="s">
        <v>15</v>
      </c>
      <c r="M47" s="188"/>
      <c r="N47" s="188"/>
      <c r="O47" s="188"/>
      <c r="P47" s="188"/>
      <c r="Q47" s="599"/>
    </row>
    <row r="48" spans="1:17" ht="16.5" customHeight="1" x14ac:dyDescent="0.25">
      <c r="A48" s="1058"/>
      <c r="B48" s="1058"/>
      <c r="C48" s="184"/>
      <c r="D48" s="184"/>
      <c r="E48" s="184"/>
      <c r="F48" s="184"/>
      <c r="G48" s="184"/>
      <c r="H48" s="184"/>
      <c r="I48" s="1037"/>
      <c r="J48" s="1038"/>
      <c r="K48" s="534" t="s">
        <v>15</v>
      </c>
      <c r="L48" s="534" t="s">
        <v>15</v>
      </c>
      <c r="M48" s="184"/>
      <c r="N48" s="184"/>
      <c r="O48" s="184"/>
      <c r="P48" s="184"/>
      <c r="Q48" s="570"/>
    </row>
    <row r="49" spans="1:17" ht="16.5" customHeight="1" x14ac:dyDescent="0.25">
      <c r="A49" s="1048"/>
      <c r="B49" s="1048"/>
      <c r="C49" s="184"/>
      <c r="D49" s="184"/>
      <c r="E49" s="184"/>
      <c r="F49" s="184"/>
      <c r="G49" s="184"/>
      <c r="H49" s="184"/>
      <c r="I49" s="1037"/>
      <c r="J49" s="1038"/>
      <c r="K49" s="534" t="s">
        <v>15</v>
      </c>
      <c r="L49" s="534" t="s">
        <v>15</v>
      </c>
      <c r="M49" s="184"/>
      <c r="N49" s="184"/>
      <c r="O49" s="184"/>
      <c r="P49" s="184"/>
      <c r="Q49" s="570"/>
    </row>
    <row r="50" spans="1:17" x14ac:dyDescent="0.25">
      <c r="A50" s="1037"/>
      <c r="B50" s="1036"/>
    </row>
    <row r="51" spans="1:17" x14ac:dyDescent="0.25">
      <c r="A51" s="1070" t="s">
        <v>41</v>
      </c>
      <c r="B51" s="1070"/>
      <c r="C51" s="1070"/>
      <c r="D51" s="1070"/>
      <c r="E51" s="1070"/>
      <c r="F51" s="1070"/>
      <c r="G51" s="1070"/>
      <c r="H51" s="1070"/>
      <c r="I51" s="1070"/>
      <c r="J51" s="1070"/>
      <c r="K51" s="1070"/>
      <c r="L51" s="1070"/>
      <c r="M51" s="1070"/>
      <c r="N51" s="1070"/>
      <c r="O51" s="1070"/>
      <c r="P51" s="1071"/>
      <c r="Q51" s="572"/>
    </row>
    <row r="52" spans="1:17" ht="15.95" customHeight="1" x14ac:dyDescent="0.25">
      <c r="A52" s="1062"/>
      <c r="B52" s="1064"/>
      <c r="C52" s="1062"/>
      <c r="D52" s="1063"/>
      <c r="E52" s="1063"/>
      <c r="F52" s="1063"/>
      <c r="G52" s="1063"/>
      <c r="H52" s="1063"/>
      <c r="I52" s="1063"/>
      <c r="J52" s="1063"/>
      <c r="K52" s="1063"/>
      <c r="L52" s="1063"/>
      <c r="M52" s="1063"/>
      <c r="N52" s="1064"/>
      <c r="O52" s="1048" t="s">
        <v>2</v>
      </c>
      <c r="P52" s="1048"/>
      <c r="Q52" s="587"/>
    </row>
    <row r="53" spans="1:17" ht="18" customHeight="1" x14ac:dyDescent="0.25">
      <c r="A53" s="1058" t="s">
        <v>42</v>
      </c>
      <c r="B53" s="1058"/>
      <c r="C53" s="1033" t="s">
        <v>197</v>
      </c>
      <c r="D53" s="1034"/>
      <c r="E53" s="1034"/>
      <c r="F53" s="1034"/>
      <c r="G53" s="1034"/>
      <c r="H53" s="1034"/>
      <c r="I53" s="1034"/>
      <c r="J53" s="1034"/>
      <c r="K53" s="1034"/>
      <c r="L53" s="1034"/>
      <c r="M53" s="1034"/>
      <c r="N53" s="1035"/>
      <c r="O53" s="1048">
        <v>411</v>
      </c>
      <c r="P53" s="1048"/>
      <c r="Q53" s="587"/>
    </row>
    <row r="54" spans="1:17" ht="16.5" customHeight="1" x14ac:dyDescent="0.25">
      <c r="A54" s="1058" t="s">
        <v>43</v>
      </c>
      <c r="B54" s="1058"/>
      <c r="C54" s="1033" t="s">
        <v>197</v>
      </c>
      <c r="D54" s="1034"/>
      <c r="E54" s="1034"/>
      <c r="F54" s="1034"/>
      <c r="G54" s="1034"/>
      <c r="H54" s="1034"/>
      <c r="I54" s="1034"/>
      <c r="J54" s="1034"/>
      <c r="K54" s="1034"/>
      <c r="L54" s="1034"/>
      <c r="M54" s="1034"/>
      <c r="N54" s="1035"/>
      <c r="O54" s="1048">
        <v>50</v>
      </c>
      <c r="P54" s="1048"/>
      <c r="Q54" s="587"/>
    </row>
    <row r="55" spans="1:17" ht="18.95" customHeight="1" x14ac:dyDescent="0.25">
      <c r="A55" s="1058" t="s">
        <v>45</v>
      </c>
      <c r="B55" s="1058"/>
      <c r="C55" s="1033" t="s">
        <v>349</v>
      </c>
      <c r="D55" s="1034"/>
      <c r="E55" s="1034"/>
      <c r="F55" s="1034"/>
      <c r="G55" s="1034"/>
      <c r="H55" s="1034"/>
      <c r="I55" s="1034"/>
      <c r="J55" s="1034"/>
      <c r="K55" s="1034"/>
      <c r="L55" s="1034"/>
      <c r="M55" s="1034"/>
      <c r="N55" s="1035"/>
      <c r="O55" s="1049" t="s">
        <v>350</v>
      </c>
      <c r="P55" s="1049"/>
      <c r="Q55" s="598"/>
    </row>
    <row r="57" spans="1:17" ht="32.450000000000003" customHeight="1" x14ac:dyDescent="0.25">
      <c r="A57" s="865" t="s">
        <v>199</v>
      </c>
      <c r="B57" s="865"/>
      <c r="C57" s="865"/>
      <c r="D57" s="865"/>
      <c r="E57" s="865"/>
      <c r="F57" s="865"/>
      <c r="G57" s="865"/>
      <c r="H57" s="865"/>
      <c r="I57" s="865"/>
      <c r="J57" s="865"/>
      <c r="K57" s="865"/>
      <c r="L57" s="865"/>
      <c r="M57" s="865"/>
      <c r="N57" s="865"/>
      <c r="O57" s="865"/>
      <c r="P57" s="865"/>
      <c r="Q57" s="597"/>
    </row>
    <row r="58" spans="1:17" ht="18" customHeight="1" x14ac:dyDescent="0.25">
      <c r="A58" s="1047" t="s">
        <v>47</v>
      </c>
      <c r="B58" s="788"/>
      <c r="C58" s="789"/>
      <c r="D58" s="788" t="s">
        <v>618</v>
      </c>
      <c r="E58" s="788"/>
      <c r="F58" s="788"/>
      <c r="G58" s="788"/>
      <c r="H58" s="788"/>
      <c r="I58" s="788"/>
      <c r="J58" s="788"/>
      <c r="K58" s="788"/>
      <c r="L58" s="788"/>
      <c r="M58" s="788"/>
      <c r="N58" s="788"/>
      <c r="O58" s="788"/>
      <c r="P58" s="789"/>
      <c r="Q58" s="596"/>
    </row>
    <row r="59" spans="1:17" ht="80.45" customHeight="1" x14ac:dyDescent="0.25">
      <c r="A59" s="1107" t="s">
        <v>200</v>
      </c>
      <c r="B59" s="1108"/>
      <c r="C59" s="1109"/>
      <c r="D59" s="787" t="s">
        <v>619</v>
      </c>
      <c r="E59" s="788"/>
      <c r="F59" s="788"/>
      <c r="G59" s="788"/>
      <c r="H59" s="788"/>
      <c r="I59" s="788"/>
      <c r="J59" s="788"/>
      <c r="K59" s="788"/>
      <c r="L59" s="788"/>
      <c r="M59" s="788"/>
      <c r="N59" s="788"/>
      <c r="O59" s="788"/>
      <c r="P59" s="789"/>
      <c r="Q59" s="596"/>
    </row>
    <row r="60" spans="1:17" ht="118.5" customHeight="1" x14ac:dyDescent="0.25">
      <c r="A60" s="1085" t="s">
        <v>49</v>
      </c>
      <c r="B60" s="1086"/>
      <c r="C60" s="1087"/>
      <c r="D60" s="1088" t="s">
        <v>620</v>
      </c>
      <c r="E60" s="1089"/>
      <c r="F60" s="1089"/>
      <c r="G60" s="1089"/>
      <c r="H60" s="1089"/>
      <c r="I60" s="1089"/>
      <c r="J60" s="1089"/>
      <c r="K60" s="1089"/>
      <c r="L60" s="1089"/>
      <c r="M60" s="1089"/>
      <c r="N60" s="1089"/>
      <c r="O60" s="1089"/>
      <c r="P60" s="1090"/>
      <c r="Q60" s="595"/>
    </row>
    <row r="61" spans="1:17" ht="9.9499999999999993" customHeight="1" x14ac:dyDescent="0.25"/>
    <row r="62" spans="1:17" x14ac:dyDescent="0.25">
      <c r="A62" s="1021" t="s">
        <v>50</v>
      </c>
      <c r="B62" s="1021"/>
      <c r="C62" s="1021"/>
      <c r="D62" s="1021"/>
      <c r="E62" s="1021"/>
      <c r="F62" s="1021"/>
      <c r="G62" s="1021"/>
      <c r="H62" s="1021"/>
      <c r="I62" s="1021"/>
      <c r="J62" s="1021"/>
      <c r="K62" s="1021"/>
      <c r="L62" s="1021"/>
      <c r="M62" s="1021"/>
      <c r="N62" s="1021"/>
      <c r="O62" s="1021"/>
      <c r="P62" s="1021"/>
      <c r="Q62" s="572"/>
    </row>
    <row r="63" spans="1:17" ht="24" customHeight="1" x14ac:dyDescent="0.25">
      <c r="A63" s="1115" t="s">
        <v>51</v>
      </c>
      <c r="B63" s="1115" t="s">
        <v>2</v>
      </c>
      <c r="C63" s="1081" t="s">
        <v>7</v>
      </c>
      <c r="D63" s="1082"/>
      <c r="E63" s="1082"/>
      <c r="F63" s="1082"/>
      <c r="G63" s="1082"/>
      <c r="H63" s="1082"/>
      <c r="I63" s="1082"/>
      <c r="J63" s="1114" t="s">
        <v>52</v>
      </c>
      <c r="K63" s="594">
        <v>2015</v>
      </c>
      <c r="L63" s="594">
        <v>2016</v>
      </c>
      <c r="M63" s="594">
        <v>2017</v>
      </c>
      <c r="N63" s="594">
        <v>2018</v>
      </c>
      <c r="O63" s="594">
        <v>2019</v>
      </c>
      <c r="P63" s="594">
        <v>2020</v>
      </c>
      <c r="Q63" s="593"/>
    </row>
    <row r="64" spans="1:17" ht="48" customHeight="1" x14ac:dyDescent="0.25">
      <c r="A64" s="1115"/>
      <c r="B64" s="1115"/>
      <c r="C64" s="1083"/>
      <c r="D64" s="1084"/>
      <c r="E64" s="1084"/>
      <c r="F64" s="1084"/>
      <c r="G64" s="1084"/>
      <c r="H64" s="1084"/>
      <c r="I64" s="1084"/>
      <c r="J64" s="1114"/>
      <c r="K64" s="112" t="s">
        <v>10</v>
      </c>
      <c r="L64" s="112" t="s">
        <v>10</v>
      </c>
      <c r="M64" s="112" t="s">
        <v>11</v>
      </c>
      <c r="N64" s="112" t="s">
        <v>12</v>
      </c>
      <c r="O64" s="112" t="s">
        <v>13</v>
      </c>
      <c r="P64" s="112" t="s">
        <v>13</v>
      </c>
      <c r="Q64" s="592"/>
    </row>
    <row r="65" spans="1:20" ht="36" customHeight="1" x14ac:dyDescent="0.25">
      <c r="A65" s="1098" t="s">
        <v>53</v>
      </c>
      <c r="B65" s="651" t="s">
        <v>111</v>
      </c>
      <c r="C65" s="865" t="s">
        <v>621</v>
      </c>
      <c r="D65" s="865"/>
      <c r="E65" s="865"/>
      <c r="F65" s="865"/>
      <c r="G65" s="865"/>
      <c r="H65" s="865"/>
      <c r="I65" s="865"/>
      <c r="J65" s="652" t="s">
        <v>112</v>
      </c>
      <c r="K65" s="675" t="s">
        <v>15</v>
      </c>
      <c r="L65" s="685">
        <v>80</v>
      </c>
      <c r="M65" s="686">
        <v>80</v>
      </c>
      <c r="N65" s="686">
        <v>80</v>
      </c>
      <c r="O65" s="686">
        <v>80</v>
      </c>
      <c r="P65" s="686">
        <v>80</v>
      </c>
      <c r="Q65" s="592"/>
    </row>
    <row r="66" spans="1:20" ht="29.25" customHeight="1" x14ac:dyDescent="0.25">
      <c r="A66" s="1099" t="s">
        <v>53</v>
      </c>
      <c r="B66" s="651" t="s">
        <v>177</v>
      </c>
      <c r="C66" s="865" t="s">
        <v>622</v>
      </c>
      <c r="D66" s="865"/>
      <c r="E66" s="865"/>
      <c r="F66" s="865"/>
      <c r="G66" s="865"/>
      <c r="H66" s="865"/>
      <c r="I66" s="865"/>
      <c r="J66" s="687" t="s">
        <v>112</v>
      </c>
      <c r="K66" s="688" t="s">
        <v>15</v>
      </c>
      <c r="L66" s="634">
        <v>76</v>
      </c>
      <c r="M66" s="634">
        <v>50</v>
      </c>
      <c r="N66" s="634">
        <v>90</v>
      </c>
      <c r="O66" s="634">
        <v>90</v>
      </c>
      <c r="P66" s="634">
        <v>90</v>
      </c>
      <c r="Q66" s="588"/>
    </row>
    <row r="67" spans="1:20" ht="20.45" customHeight="1" x14ac:dyDescent="0.25">
      <c r="A67" s="1098" t="s">
        <v>54</v>
      </c>
      <c r="B67" s="651" t="s">
        <v>144</v>
      </c>
      <c r="C67" s="771" t="s">
        <v>623</v>
      </c>
      <c r="D67" s="772"/>
      <c r="E67" s="772"/>
      <c r="F67" s="772"/>
      <c r="G67" s="772"/>
      <c r="H67" s="772"/>
      <c r="I67" s="773"/>
      <c r="J67" s="660" t="s">
        <v>122</v>
      </c>
      <c r="K67" s="689" t="s">
        <v>15</v>
      </c>
      <c r="L67" s="690">
        <v>2000</v>
      </c>
      <c r="M67" s="690">
        <v>1020</v>
      </c>
      <c r="N67" s="691">
        <v>1000</v>
      </c>
      <c r="O67" s="691">
        <v>1000</v>
      </c>
      <c r="P67" s="691">
        <v>1000</v>
      </c>
      <c r="Q67" s="588"/>
    </row>
    <row r="68" spans="1:20" ht="31.5" customHeight="1" x14ac:dyDescent="0.25">
      <c r="A68" s="1099"/>
      <c r="B68" s="651" t="s">
        <v>145</v>
      </c>
      <c r="C68" s="771" t="s">
        <v>624</v>
      </c>
      <c r="D68" s="772"/>
      <c r="E68" s="772"/>
      <c r="F68" s="772"/>
      <c r="G68" s="772"/>
      <c r="H68" s="772"/>
      <c r="I68" s="773"/>
      <c r="J68" s="660" t="s">
        <v>115</v>
      </c>
      <c r="K68" s="689" t="s">
        <v>15</v>
      </c>
      <c r="L68" s="689" t="s">
        <v>15</v>
      </c>
      <c r="M68" s="689">
        <v>150</v>
      </c>
      <c r="N68" s="691">
        <v>80</v>
      </c>
      <c r="O68" s="691">
        <v>80</v>
      </c>
      <c r="P68" s="691">
        <v>80</v>
      </c>
      <c r="Q68" s="588"/>
    </row>
    <row r="69" spans="1:20" ht="31.5" customHeight="1" x14ac:dyDescent="0.25">
      <c r="A69" s="1099"/>
      <c r="B69" s="651" t="s">
        <v>147</v>
      </c>
      <c r="C69" s="862" t="s">
        <v>625</v>
      </c>
      <c r="D69" s="863"/>
      <c r="E69" s="863"/>
      <c r="F69" s="863"/>
      <c r="G69" s="863"/>
      <c r="H69" s="863"/>
      <c r="I69" s="864"/>
      <c r="J69" s="692" t="s">
        <v>122</v>
      </c>
      <c r="K69" s="693">
        <v>25000</v>
      </c>
      <c r="L69" s="693">
        <v>25000</v>
      </c>
      <c r="M69" s="693">
        <v>25000</v>
      </c>
      <c r="N69" s="693">
        <v>25000</v>
      </c>
      <c r="O69" s="693">
        <v>25000</v>
      </c>
      <c r="P69" s="693">
        <v>25000</v>
      </c>
      <c r="Q69" s="590"/>
    </row>
    <row r="70" spans="1:20" ht="32.25" customHeight="1" x14ac:dyDescent="0.25">
      <c r="A70" s="1099"/>
      <c r="B70" s="651" t="s">
        <v>169</v>
      </c>
      <c r="C70" s="862" t="s">
        <v>541</v>
      </c>
      <c r="D70" s="863"/>
      <c r="E70" s="863"/>
      <c r="F70" s="863"/>
      <c r="G70" s="863"/>
      <c r="H70" s="863"/>
      <c r="I70" s="864"/>
      <c r="J70" s="663" t="s">
        <v>115</v>
      </c>
      <c r="K70" s="653" t="s">
        <v>15</v>
      </c>
      <c r="L70" s="653" t="s">
        <v>15</v>
      </c>
      <c r="M70" s="680">
        <v>2</v>
      </c>
      <c r="N70" s="680">
        <v>2</v>
      </c>
      <c r="O70" s="680">
        <v>3</v>
      </c>
      <c r="P70" s="680">
        <v>4</v>
      </c>
      <c r="Q70" s="588"/>
    </row>
    <row r="71" spans="1:20" ht="21.95" customHeight="1" x14ac:dyDescent="0.25">
      <c r="A71" s="1099"/>
      <c r="B71" s="651" t="s">
        <v>170</v>
      </c>
      <c r="C71" s="862" t="s">
        <v>629</v>
      </c>
      <c r="D71" s="863"/>
      <c r="E71" s="863"/>
      <c r="F71" s="863"/>
      <c r="G71" s="863"/>
      <c r="H71" s="863"/>
      <c r="I71" s="864"/>
      <c r="J71" s="692" t="s">
        <v>115</v>
      </c>
      <c r="K71" s="688" t="s">
        <v>15</v>
      </c>
      <c r="L71" s="634" t="s">
        <v>15</v>
      </c>
      <c r="M71" s="634">
        <v>15000</v>
      </c>
      <c r="N71" s="634">
        <v>15000</v>
      </c>
      <c r="O71" s="634">
        <v>15000</v>
      </c>
      <c r="P71" s="634">
        <v>15000</v>
      </c>
      <c r="Q71" s="591"/>
    </row>
    <row r="72" spans="1:20" ht="21" customHeight="1" x14ac:dyDescent="0.25">
      <c r="A72" s="1099"/>
      <c r="B72" s="651" t="s">
        <v>203</v>
      </c>
      <c r="C72" s="862" t="s">
        <v>626</v>
      </c>
      <c r="D72" s="863"/>
      <c r="E72" s="863"/>
      <c r="F72" s="863"/>
      <c r="G72" s="863"/>
      <c r="H72" s="863"/>
      <c r="I72" s="864"/>
      <c r="J72" s="692" t="s">
        <v>115</v>
      </c>
      <c r="K72" s="688" t="s">
        <v>15</v>
      </c>
      <c r="L72" s="634" t="s">
        <v>15</v>
      </c>
      <c r="M72" s="634" t="s">
        <v>15</v>
      </c>
      <c r="N72" s="634">
        <v>8</v>
      </c>
      <c r="O72" s="634">
        <v>6</v>
      </c>
      <c r="P72" s="634">
        <v>6</v>
      </c>
      <c r="Q72" s="588"/>
      <c r="T72" s="189"/>
    </row>
    <row r="73" spans="1:20" ht="25.5" customHeight="1" x14ac:dyDescent="0.25">
      <c r="A73" s="1099"/>
      <c r="B73" s="651" t="s">
        <v>205</v>
      </c>
      <c r="C73" s="862" t="s">
        <v>630</v>
      </c>
      <c r="D73" s="863"/>
      <c r="E73" s="863"/>
      <c r="F73" s="863"/>
      <c r="G73" s="863"/>
      <c r="H73" s="863"/>
      <c r="I73" s="864"/>
      <c r="J73" s="692" t="s">
        <v>115</v>
      </c>
      <c r="K73" s="688" t="s">
        <v>15</v>
      </c>
      <c r="L73" s="688">
        <v>1</v>
      </c>
      <c r="M73" s="688" t="s">
        <v>15</v>
      </c>
      <c r="N73" s="634">
        <v>1</v>
      </c>
      <c r="O73" s="634">
        <v>1</v>
      </c>
      <c r="P73" s="634">
        <v>1</v>
      </c>
      <c r="Q73" s="590"/>
    </row>
    <row r="74" spans="1:20" ht="20.45" customHeight="1" x14ac:dyDescent="0.25">
      <c r="A74" s="1099"/>
      <c r="B74" s="651" t="s">
        <v>227</v>
      </c>
      <c r="C74" s="862" t="s">
        <v>628</v>
      </c>
      <c r="D74" s="863"/>
      <c r="E74" s="863"/>
      <c r="F74" s="863"/>
      <c r="G74" s="863"/>
      <c r="H74" s="863"/>
      <c r="I74" s="864"/>
      <c r="J74" s="692" t="s">
        <v>122</v>
      </c>
      <c r="K74" s="688" t="s">
        <v>15</v>
      </c>
      <c r="L74" s="634" t="s">
        <v>15</v>
      </c>
      <c r="M74" s="634">
        <v>2</v>
      </c>
      <c r="N74" s="634">
        <v>7</v>
      </c>
      <c r="O74" s="634">
        <v>7</v>
      </c>
      <c r="P74" s="634">
        <v>8</v>
      </c>
      <c r="Q74" s="588"/>
    </row>
    <row r="75" spans="1:20" ht="38.25" customHeight="1" x14ac:dyDescent="0.25">
      <c r="A75" s="589" t="s">
        <v>59</v>
      </c>
      <c r="B75" s="652" t="s">
        <v>148</v>
      </c>
      <c r="C75" s="1058" t="s">
        <v>351</v>
      </c>
      <c r="D75" s="1058"/>
      <c r="E75" s="1058"/>
      <c r="F75" s="1058"/>
      <c r="G75" s="1058"/>
      <c r="H75" s="1058"/>
      <c r="I75" s="1058"/>
      <c r="J75" s="652" t="s">
        <v>122</v>
      </c>
      <c r="K75" s="675" t="s">
        <v>15</v>
      </c>
      <c r="L75" s="694">
        <v>36</v>
      </c>
      <c r="M75" s="680">
        <v>20</v>
      </c>
      <c r="N75" s="680">
        <v>20</v>
      </c>
      <c r="O75" s="680">
        <v>20</v>
      </c>
      <c r="P75" s="680">
        <v>20</v>
      </c>
      <c r="Q75" s="588"/>
    </row>
    <row r="76" spans="1:20" ht="19.899999999999999" customHeight="1" x14ac:dyDescent="0.25"/>
    <row r="77" spans="1:20" ht="19.899999999999999" customHeight="1" x14ac:dyDescent="0.25"/>
    <row r="78" spans="1:20" ht="23.45" customHeight="1" x14ac:dyDescent="0.25">
      <c r="A78" s="1033" t="s">
        <v>207</v>
      </c>
      <c r="B78" s="1034"/>
      <c r="C78" s="1034"/>
      <c r="D78" s="1034"/>
      <c r="E78" s="1034"/>
      <c r="F78" s="1034"/>
      <c r="G78" s="1034"/>
      <c r="H78" s="1034"/>
      <c r="I78" s="1034"/>
      <c r="J78" s="1034"/>
      <c r="K78" s="1034"/>
      <c r="L78" s="1034"/>
      <c r="M78" s="1034"/>
      <c r="N78" s="1034"/>
      <c r="O78" s="1034"/>
      <c r="P78" s="1035"/>
      <c r="Q78" s="572"/>
    </row>
    <row r="79" spans="1:20" x14ac:dyDescent="0.25">
      <c r="A79" s="1039" t="s">
        <v>7</v>
      </c>
      <c r="B79" s="1059"/>
      <c r="C79" s="1059"/>
      <c r="D79" s="1040"/>
      <c r="E79" s="1031" t="s">
        <v>2</v>
      </c>
      <c r="F79" s="1032"/>
      <c r="G79" s="1031">
        <v>2015</v>
      </c>
      <c r="H79" s="1032"/>
      <c r="I79" s="534">
        <v>2016</v>
      </c>
      <c r="J79" s="534">
        <v>2017</v>
      </c>
      <c r="K79" s="1048">
        <v>2018</v>
      </c>
      <c r="L79" s="1048"/>
      <c r="M79" s="1048">
        <v>2019</v>
      </c>
      <c r="N79" s="1048"/>
      <c r="O79" s="1048">
        <v>2020</v>
      </c>
      <c r="P79" s="1048"/>
      <c r="Q79" s="587"/>
    </row>
    <row r="80" spans="1:20" ht="31.5" x14ac:dyDescent="0.25">
      <c r="A80" s="1041"/>
      <c r="B80" s="1060"/>
      <c r="C80" s="1060"/>
      <c r="D80" s="1042"/>
      <c r="E80" s="534" t="s">
        <v>61</v>
      </c>
      <c r="F80" s="536" t="s">
        <v>62</v>
      </c>
      <c r="G80" s="1031" t="s">
        <v>10</v>
      </c>
      <c r="H80" s="1032"/>
      <c r="I80" s="534" t="s">
        <v>10</v>
      </c>
      <c r="J80" s="534" t="s">
        <v>11</v>
      </c>
      <c r="K80" s="1031" t="s">
        <v>12</v>
      </c>
      <c r="L80" s="1032"/>
      <c r="M80" s="1031" t="s">
        <v>13</v>
      </c>
      <c r="N80" s="1032"/>
      <c r="O80" s="1031" t="s">
        <v>13</v>
      </c>
      <c r="P80" s="1032"/>
      <c r="Q80" s="535"/>
    </row>
    <row r="81" spans="1:17" ht="33" customHeight="1" x14ac:dyDescent="0.25">
      <c r="A81" s="1111" t="s">
        <v>352</v>
      </c>
      <c r="B81" s="1112"/>
      <c r="C81" s="1112"/>
      <c r="D81" s="1113"/>
      <c r="E81" s="180" t="s">
        <v>353</v>
      </c>
      <c r="F81" s="181"/>
      <c r="G81" s="1043" t="s">
        <v>15</v>
      </c>
      <c r="H81" s="1044"/>
      <c r="I81" s="577">
        <v>13783.3</v>
      </c>
      <c r="J81" s="586">
        <f>J82+J83+J86+J99+J103+J107</f>
        <v>8621.5000000000018</v>
      </c>
      <c r="K81" s="1025">
        <f>K82+K83+K86+K99+K103+K107</f>
        <v>9576.5</v>
      </c>
      <c r="L81" s="1026"/>
      <c r="M81" s="1025">
        <f>M82+M83+M86+M99+M103+M107</f>
        <v>9471.4699999999993</v>
      </c>
      <c r="N81" s="1026"/>
      <c r="O81" s="1025">
        <f>O82+O83+O86+O99+O103+O107</f>
        <v>9471.4600000000009</v>
      </c>
      <c r="P81" s="1110"/>
      <c r="Q81" s="575"/>
    </row>
    <row r="82" spans="1:17" ht="26.45" customHeight="1" x14ac:dyDescent="0.25">
      <c r="A82" s="1111" t="s">
        <v>540</v>
      </c>
      <c r="B82" s="1116"/>
      <c r="C82" s="1116"/>
      <c r="D82" s="1117"/>
      <c r="E82" s="180"/>
      <c r="F82" s="181">
        <v>211180</v>
      </c>
      <c r="G82" s="1043" t="s">
        <v>15</v>
      </c>
      <c r="H82" s="1044"/>
      <c r="I82" s="577">
        <v>4874.3</v>
      </c>
      <c r="J82" s="586">
        <v>5373.5</v>
      </c>
      <c r="K82" s="1025">
        <v>5585.4</v>
      </c>
      <c r="L82" s="1026"/>
      <c r="M82" s="1073">
        <v>5771.1</v>
      </c>
      <c r="N82" s="1074"/>
      <c r="O82" s="1073">
        <v>5964.3</v>
      </c>
      <c r="P82" s="1074"/>
      <c r="Q82" s="575"/>
    </row>
    <row r="83" spans="1:17" ht="35.450000000000003" customHeight="1" x14ac:dyDescent="0.25">
      <c r="A83" s="749" t="s">
        <v>80</v>
      </c>
      <c r="B83" s="749"/>
      <c r="C83" s="749"/>
      <c r="D83" s="749"/>
      <c r="E83" s="180"/>
      <c r="F83" s="181">
        <v>212000</v>
      </c>
      <c r="G83" s="1043" t="s">
        <v>15</v>
      </c>
      <c r="H83" s="1044"/>
      <c r="I83" s="576">
        <f>I84+I85</f>
        <v>1262</v>
      </c>
      <c r="J83" s="585">
        <f>J84+J85</f>
        <v>1375</v>
      </c>
      <c r="K83" s="1075">
        <f>K84+K85</f>
        <v>1425.1</v>
      </c>
      <c r="L83" s="1076"/>
      <c r="M83" s="1075">
        <f>M84+M85</f>
        <v>1476.17</v>
      </c>
      <c r="N83" s="1076"/>
      <c r="O83" s="1075">
        <f>O85+O84</f>
        <v>1529.2600000000002</v>
      </c>
      <c r="P83" s="1076"/>
      <c r="Q83" s="584"/>
    </row>
    <row r="84" spans="1:17" ht="30.95" customHeight="1" x14ac:dyDescent="0.25">
      <c r="A84" s="1053" t="s">
        <v>210</v>
      </c>
      <c r="B84" s="1054"/>
      <c r="C84" s="1054"/>
      <c r="D84" s="1055"/>
      <c r="E84" s="179"/>
      <c r="F84" s="536">
        <v>212100</v>
      </c>
      <c r="G84" s="1037" t="s">
        <v>15</v>
      </c>
      <c r="H84" s="1038"/>
      <c r="I84" s="204">
        <v>1056.5999999999999</v>
      </c>
      <c r="J84" s="583">
        <v>1151.5</v>
      </c>
      <c r="K84" s="1027">
        <v>1192.8</v>
      </c>
      <c r="L84" s="1028"/>
      <c r="M84" s="1027">
        <v>1235.5</v>
      </c>
      <c r="N84" s="1028"/>
      <c r="O84" s="1027">
        <v>1279.9000000000001</v>
      </c>
      <c r="P84" s="1028"/>
      <c r="Q84" s="578"/>
    </row>
    <row r="85" spans="1:17" ht="44.45" customHeight="1" x14ac:dyDescent="0.25">
      <c r="A85" s="1053" t="s">
        <v>354</v>
      </c>
      <c r="B85" s="1054"/>
      <c r="C85" s="1054"/>
      <c r="D85" s="1055"/>
      <c r="E85" s="179"/>
      <c r="F85" s="536">
        <v>212210</v>
      </c>
      <c r="G85" s="1037" t="s">
        <v>15</v>
      </c>
      <c r="H85" s="1038"/>
      <c r="I85" s="204">
        <v>205.4</v>
      </c>
      <c r="J85" s="583">
        <v>223.5</v>
      </c>
      <c r="K85" s="1027">
        <v>232.3</v>
      </c>
      <c r="L85" s="1028"/>
      <c r="M85" s="1027">
        <v>240.67</v>
      </c>
      <c r="N85" s="1028"/>
      <c r="O85" s="1027">
        <v>249.36</v>
      </c>
      <c r="P85" s="1028"/>
      <c r="Q85" s="578"/>
    </row>
    <row r="86" spans="1:17" s="574" customFormat="1" ht="19.5" customHeight="1" x14ac:dyDescent="0.25">
      <c r="A86" s="1111" t="s">
        <v>83</v>
      </c>
      <c r="B86" s="1116"/>
      <c r="C86" s="1116"/>
      <c r="D86" s="1117"/>
      <c r="E86" s="180"/>
      <c r="F86" s="181">
        <v>220000</v>
      </c>
      <c r="G86" s="1043" t="s">
        <v>15</v>
      </c>
      <c r="H86" s="1044"/>
      <c r="I86" s="576">
        <f>I87+I88+I89+I90+I91+I92+I93+I94+I95+I96+I97+I98</f>
        <v>2065.8000000000002</v>
      </c>
      <c r="J86" s="576">
        <f>J87+J88+J89+J90+J91+J92+J93+J94+J95+J96+J97+J98</f>
        <v>1479.2</v>
      </c>
      <c r="K86" s="1075">
        <v>1836.7</v>
      </c>
      <c r="L86" s="1076"/>
      <c r="M86" s="1075">
        <v>1780.8</v>
      </c>
      <c r="N86" s="1076"/>
      <c r="O86" s="1075">
        <v>1536.2</v>
      </c>
      <c r="P86" s="1076"/>
      <c r="Q86" s="579"/>
    </row>
    <row r="87" spans="1:17" x14ac:dyDescent="0.25">
      <c r="A87" s="1053" t="s">
        <v>212</v>
      </c>
      <c r="B87" s="1054"/>
      <c r="C87" s="1054"/>
      <c r="D87" s="1055"/>
      <c r="E87" s="179"/>
      <c r="F87" s="536">
        <v>222210</v>
      </c>
      <c r="G87" s="1037" t="s">
        <v>15</v>
      </c>
      <c r="H87" s="1038"/>
      <c r="I87" s="204">
        <v>96</v>
      </c>
      <c r="J87" s="581">
        <v>114.1</v>
      </c>
      <c r="K87" s="1023">
        <v>114.1</v>
      </c>
      <c r="L87" s="1024"/>
      <c r="M87" s="1023">
        <v>114.1</v>
      </c>
      <c r="N87" s="1024"/>
      <c r="O87" s="1023">
        <v>114.1</v>
      </c>
      <c r="P87" s="1024"/>
      <c r="Q87" s="580"/>
    </row>
    <row r="88" spans="1:17" x14ac:dyDescent="0.25">
      <c r="A88" s="1053" t="s">
        <v>85</v>
      </c>
      <c r="B88" s="1054"/>
      <c r="C88" s="1054"/>
      <c r="D88" s="1055"/>
      <c r="E88" s="179"/>
      <c r="F88" s="536">
        <v>222220</v>
      </c>
      <c r="G88" s="1037" t="s">
        <v>15</v>
      </c>
      <c r="H88" s="1038"/>
      <c r="I88" s="204">
        <v>46.9</v>
      </c>
      <c r="J88" s="581">
        <v>77.8</v>
      </c>
      <c r="K88" s="1023">
        <v>50</v>
      </c>
      <c r="L88" s="1024"/>
      <c r="M88" s="1023">
        <v>50</v>
      </c>
      <c r="N88" s="1024"/>
      <c r="O88" s="1023">
        <v>45</v>
      </c>
      <c r="P88" s="1024"/>
      <c r="Q88" s="580"/>
    </row>
    <row r="89" spans="1:17" x14ac:dyDescent="0.25">
      <c r="A89" s="1053" t="s">
        <v>86</v>
      </c>
      <c r="B89" s="1054"/>
      <c r="C89" s="1054"/>
      <c r="D89" s="1055"/>
      <c r="E89" s="179"/>
      <c r="F89" s="536">
        <v>222300</v>
      </c>
      <c r="G89" s="1037" t="s">
        <v>15</v>
      </c>
      <c r="H89" s="1038"/>
      <c r="I89" s="204">
        <v>998.8</v>
      </c>
      <c r="J89" s="581">
        <v>539.1</v>
      </c>
      <c r="K89" s="1077">
        <v>1000</v>
      </c>
      <c r="L89" s="1078"/>
      <c r="M89" s="1077">
        <v>949.1</v>
      </c>
      <c r="N89" s="1078"/>
      <c r="O89" s="1077">
        <v>709.5</v>
      </c>
      <c r="P89" s="1078"/>
      <c r="Q89" s="582"/>
    </row>
    <row r="90" spans="1:17" x14ac:dyDescent="0.25">
      <c r="A90" s="1053" t="s">
        <v>87</v>
      </c>
      <c r="B90" s="1054"/>
      <c r="C90" s="1054"/>
      <c r="D90" s="1055"/>
      <c r="E90" s="179"/>
      <c r="F90" s="536">
        <v>222400</v>
      </c>
      <c r="G90" s="1037" t="s">
        <v>15</v>
      </c>
      <c r="H90" s="1038"/>
      <c r="I90" s="204">
        <v>102.7</v>
      </c>
      <c r="J90" s="581">
        <v>149</v>
      </c>
      <c r="K90" s="1023">
        <v>149</v>
      </c>
      <c r="L90" s="1024"/>
      <c r="M90" s="1023">
        <v>149</v>
      </c>
      <c r="N90" s="1024"/>
      <c r="O90" s="1023">
        <v>149</v>
      </c>
      <c r="P90" s="1024"/>
      <c r="Q90" s="580"/>
    </row>
    <row r="91" spans="1:17" x14ac:dyDescent="0.25">
      <c r="A91" s="1053" t="s">
        <v>88</v>
      </c>
      <c r="B91" s="1054"/>
      <c r="C91" s="1054"/>
      <c r="D91" s="1055"/>
      <c r="E91" s="179"/>
      <c r="F91" s="536">
        <v>222500</v>
      </c>
      <c r="G91" s="1037" t="s">
        <v>15</v>
      </c>
      <c r="H91" s="1038"/>
      <c r="I91" s="204">
        <v>24.3</v>
      </c>
      <c r="J91" s="581">
        <v>55</v>
      </c>
      <c r="K91" s="1023">
        <v>45</v>
      </c>
      <c r="L91" s="1024"/>
      <c r="M91" s="1023">
        <v>55</v>
      </c>
      <c r="N91" s="1024"/>
      <c r="O91" s="1023">
        <v>55</v>
      </c>
      <c r="P91" s="1024"/>
      <c r="Q91" s="580"/>
    </row>
    <row r="92" spans="1:17" x14ac:dyDescent="0.25">
      <c r="A92" s="1053" t="s">
        <v>89</v>
      </c>
      <c r="B92" s="1054"/>
      <c r="C92" s="1054"/>
      <c r="D92" s="1055"/>
      <c r="E92" s="179"/>
      <c r="F92" s="536">
        <v>222600</v>
      </c>
      <c r="G92" s="1037" t="s">
        <v>15</v>
      </c>
      <c r="H92" s="1038"/>
      <c r="I92" s="204">
        <v>170.9</v>
      </c>
      <c r="J92" s="581">
        <v>40</v>
      </c>
      <c r="K92" s="1023">
        <v>50</v>
      </c>
      <c r="L92" s="1024"/>
      <c r="M92" s="1023">
        <v>40</v>
      </c>
      <c r="N92" s="1024"/>
      <c r="O92" s="1023">
        <v>40</v>
      </c>
      <c r="P92" s="1024"/>
      <c r="Q92" s="580"/>
    </row>
    <row r="93" spans="1:17" x14ac:dyDescent="0.25">
      <c r="A93" s="1053" t="s">
        <v>229</v>
      </c>
      <c r="B93" s="1054"/>
      <c r="C93" s="1054"/>
      <c r="D93" s="1055"/>
      <c r="E93" s="179"/>
      <c r="F93" s="536">
        <v>222710</v>
      </c>
      <c r="G93" s="1037" t="s">
        <v>15</v>
      </c>
      <c r="H93" s="1038"/>
      <c r="I93" s="204">
        <v>40</v>
      </c>
      <c r="J93" s="581">
        <v>147.69999999999999</v>
      </c>
      <c r="K93" s="1023">
        <v>69.3</v>
      </c>
      <c r="L93" s="1024"/>
      <c r="M93" s="1023">
        <v>69.3</v>
      </c>
      <c r="N93" s="1024"/>
      <c r="O93" s="1023">
        <v>69.3</v>
      </c>
      <c r="P93" s="1024"/>
      <c r="Q93" s="580"/>
    </row>
    <row r="94" spans="1:17" x14ac:dyDescent="0.25">
      <c r="A94" s="1053" t="s">
        <v>230</v>
      </c>
      <c r="B94" s="1054"/>
      <c r="C94" s="1054"/>
      <c r="D94" s="1055"/>
      <c r="E94" s="179"/>
      <c r="F94" s="536">
        <v>222720</v>
      </c>
      <c r="G94" s="1037" t="s">
        <v>15</v>
      </c>
      <c r="H94" s="1038"/>
      <c r="I94" s="204">
        <v>275.39999999999998</v>
      </c>
      <c r="J94" s="581">
        <v>150</v>
      </c>
      <c r="K94" s="1023">
        <v>155</v>
      </c>
      <c r="L94" s="1024"/>
      <c r="M94" s="1023">
        <v>150</v>
      </c>
      <c r="N94" s="1024"/>
      <c r="O94" s="1023">
        <v>150</v>
      </c>
      <c r="P94" s="1024"/>
      <c r="Q94" s="580"/>
    </row>
    <row r="95" spans="1:17" x14ac:dyDescent="0.25">
      <c r="A95" s="1053" t="s">
        <v>184</v>
      </c>
      <c r="B95" s="1054"/>
      <c r="C95" s="1054"/>
      <c r="D95" s="1055"/>
      <c r="E95" s="179"/>
      <c r="F95" s="536">
        <v>222910</v>
      </c>
      <c r="G95" s="1037" t="s">
        <v>15</v>
      </c>
      <c r="H95" s="1038"/>
      <c r="I95" s="204">
        <v>26.8</v>
      </c>
      <c r="J95" s="581">
        <v>45</v>
      </c>
      <c r="K95" s="1023">
        <v>15</v>
      </c>
      <c r="L95" s="1024"/>
      <c r="M95" s="1023">
        <v>15</v>
      </c>
      <c r="N95" s="1024"/>
      <c r="O95" s="1023">
        <v>15</v>
      </c>
      <c r="P95" s="1024"/>
      <c r="Q95" s="580"/>
    </row>
    <row r="96" spans="1:17" x14ac:dyDescent="0.25">
      <c r="A96" s="1053" t="s">
        <v>215</v>
      </c>
      <c r="B96" s="1054"/>
      <c r="C96" s="1054"/>
      <c r="D96" s="1055"/>
      <c r="E96" s="179"/>
      <c r="F96" s="536">
        <v>222920</v>
      </c>
      <c r="G96" s="1037" t="s">
        <v>15</v>
      </c>
      <c r="H96" s="1038"/>
      <c r="I96" s="204">
        <v>2.5</v>
      </c>
      <c r="J96" s="581"/>
      <c r="K96" s="1023">
        <v>27.8</v>
      </c>
      <c r="L96" s="1024"/>
      <c r="M96" s="1023">
        <v>27.8</v>
      </c>
      <c r="N96" s="1024"/>
      <c r="O96" s="1023">
        <v>27.8</v>
      </c>
      <c r="P96" s="1024"/>
      <c r="Q96" s="580"/>
    </row>
    <row r="97" spans="1:17" x14ac:dyDescent="0.25">
      <c r="A97" s="1053" t="s">
        <v>93</v>
      </c>
      <c r="B97" s="1054"/>
      <c r="C97" s="1054"/>
      <c r="D97" s="1055"/>
      <c r="E97" s="179"/>
      <c r="F97" s="536">
        <v>222980</v>
      </c>
      <c r="G97" s="1037" t="s">
        <v>15</v>
      </c>
      <c r="H97" s="1038"/>
      <c r="I97" s="204">
        <v>12.7</v>
      </c>
      <c r="J97" s="581">
        <v>43.5</v>
      </c>
      <c r="K97" s="1023">
        <v>43.5</v>
      </c>
      <c r="L97" s="1024"/>
      <c r="M97" s="1023">
        <v>43.5</v>
      </c>
      <c r="N97" s="1024"/>
      <c r="O97" s="1023">
        <v>43.5</v>
      </c>
      <c r="P97" s="1024"/>
      <c r="Q97" s="580"/>
    </row>
    <row r="98" spans="1:17" x14ac:dyDescent="0.25">
      <c r="A98" s="1053" t="s">
        <v>94</v>
      </c>
      <c r="B98" s="1054"/>
      <c r="C98" s="1054"/>
      <c r="D98" s="1055"/>
      <c r="E98" s="179"/>
      <c r="F98" s="536">
        <v>222990</v>
      </c>
      <c r="G98" s="1037" t="s">
        <v>15</v>
      </c>
      <c r="H98" s="1038"/>
      <c r="I98" s="204">
        <v>268.8</v>
      </c>
      <c r="J98" s="581">
        <v>118</v>
      </c>
      <c r="K98" s="1023">
        <v>118</v>
      </c>
      <c r="L98" s="1024"/>
      <c r="M98" s="1023">
        <v>118</v>
      </c>
      <c r="N98" s="1024"/>
      <c r="O98" s="1023">
        <v>118</v>
      </c>
      <c r="P98" s="1024"/>
      <c r="Q98" s="580"/>
    </row>
    <row r="99" spans="1:17" ht="18.95" customHeight="1" x14ac:dyDescent="0.25">
      <c r="A99" s="749" t="s">
        <v>216</v>
      </c>
      <c r="B99" s="749"/>
      <c r="C99" s="749"/>
      <c r="D99" s="749"/>
      <c r="E99" s="180"/>
      <c r="F99" s="181">
        <v>273000</v>
      </c>
      <c r="G99" s="1043" t="s">
        <v>15</v>
      </c>
      <c r="H99" s="1044"/>
      <c r="I99" s="576">
        <f>I100+I101</f>
        <v>75.900000000000006</v>
      </c>
      <c r="J99" s="576">
        <f>J100+J101</f>
        <v>95</v>
      </c>
      <c r="K99" s="1075">
        <f>K100+K101</f>
        <v>95</v>
      </c>
      <c r="L99" s="1076"/>
      <c r="M99" s="1025">
        <v>95</v>
      </c>
      <c r="N99" s="1026"/>
      <c r="O99" s="1025">
        <f>O101+O100</f>
        <v>95</v>
      </c>
      <c r="P99" s="1026"/>
      <c r="Q99" s="579"/>
    </row>
    <row r="100" spans="1:17" ht="30.95" customHeight="1" x14ac:dyDescent="0.25">
      <c r="A100" s="1053" t="s">
        <v>217</v>
      </c>
      <c r="B100" s="1054"/>
      <c r="C100" s="1054"/>
      <c r="D100" s="1055"/>
      <c r="E100" s="179"/>
      <c r="F100" s="534">
        <v>273200</v>
      </c>
      <c r="G100" s="1037" t="s">
        <v>15</v>
      </c>
      <c r="H100" s="1038"/>
      <c r="I100" s="204">
        <v>31.2</v>
      </c>
      <c r="J100" s="204">
        <v>35</v>
      </c>
      <c r="K100" s="1118">
        <v>35</v>
      </c>
      <c r="L100" s="1118"/>
      <c r="M100" s="1118">
        <v>35</v>
      </c>
      <c r="N100" s="1118"/>
      <c r="O100" s="1118">
        <v>35</v>
      </c>
      <c r="P100" s="1118"/>
      <c r="Q100" s="578"/>
    </row>
    <row r="101" spans="1:17" ht="44.45" customHeight="1" x14ac:dyDescent="0.25">
      <c r="A101" s="1053" t="s">
        <v>355</v>
      </c>
      <c r="B101" s="1054"/>
      <c r="C101" s="1054"/>
      <c r="D101" s="1055"/>
      <c r="E101" s="179"/>
      <c r="F101" s="534">
        <v>273500</v>
      </c>
      <c r="G101" s="1048" t="s">
        <v>15</v>
      </c>
      <c r="H101" s="1048"/>
      <c r="I101" s="204">
        <v>44.7</v>
      </c>
      <c r="J101" s="204">
        <v>60</v>
      </c>
      <c r="K101" s="1118">
        <v>60</v>
      </c>
      <c r="L101" s="1118"/>
      <c r="M101" s="1118">
        <v>60</v>
      </c>
      <c r="N101" s="1118"/>
      <c r="O101" s="1118">
        <v>60</v>
      </c>
      <c r="P101" s="1118"/>
      <c r="Q101" s="578"/>
    </row>
    <row r="102" spans="1:17" ht="31.5" customHeight="1" x14ac:dyDescent="0.25">
      <c r="A102" s="1111" t="s">
        <v>395</v>
      </c>
      <c r="B102" s="1112"/>
      <c r="C102" s="1112"/>
      <c r="D102" s="1113"/>
      <c r="E102" s="180"/>
      <c r="F102" s="539">
        <v>281361</v>
      </c>
      <c r="G102" s="1043" t="s">
        <v>15</v>
      </c>
      <c r="H102" s="1044"/>
      <c r="I102" s="576">
        <v>82.8</v>
      </c>
      <c r="J102" s="204"/>
      <c r="K102" s="1027"/>
      <c r="L102" s="1028"/>
      <c r="M102" s="1027"/>
      <c r="N102" s="1028"/>
      <c r="O102" s="1027"/>
      <c r="P102" s="1028"/>
      <c r="Q102" s="578"/>
    </row>
    <row r="103" spans="1:17" ht="18.95" customHeight="1" x14ac:dyDescent="0.25">
      <c r="A103" s="1111" t="s">
        <v>98</v>
      </c>
      <c r="B103" s="1116"/>
      <c r="C103" s="1116"/>
      <c r="D103" s="1117"/>
      <c r="E103" s="180"/>
      <c r="F103" s="539">
        <v>310000</v>
      </c>
      <c r="G103" s="1079" t="s">
        <v>15</v>
      </c>
      <c r="H103" s="1079"/>
      <c r="I103" s="576">
        <f>I104+I105+I106</f>
        <v>5129.6000000000004</v>
      </c>
      <c r="J103" s="577">
        <f>J104+J105+J106</f>
        <v>27.1</v>
      </c>
      <c r="K103" s="1025">
        <f>K104+K105+K106</f>
        <v>355</v>
      </c>
      <c r="L103" s="1026"/>
      <c r="M103" s="1025">
        <f>M104+M105+M106</f>
        <v>70</v>
      </c>
      <c r="N103" s="1026"/>
      <c r="O103" s="1025">
        <f>O105+O104</f>
        <v>70</v>
      </c>
      <c r="P103" s="1026"/>
      <c r="Q103" s="575"/>
    </row>
    <row r="104" spans="1:17" ht="18" customHeight="1" x14ac:dyDescent="0.25">
      <c r="A104" s="1050" t="s">
        <v>219</v>
      </c>
      <c r="B104" s="1050"/>
      <c r="C104" s="1050"/>
      <c r="D104" s="1050"/>
      <c r="E104" s="179"/>
      <c r="F104" s="534">
        <v>314110</v>
      </c>
      <c r="G104" s="1048" t="s">
        <v>15</v>
      </c>
      <c r="H104" s="1048"/>
      <c r="I104" s="204">
        <v>5102.2</v>
      </c>
      <c r="J104" s="157">
        <v>7.1</v>
      </c>
      <c r="K104" s="1045">
        <v>320</v>
      </c>
      <c r="L104" s="1045"/>
      <c r="M104" s="1045">
        <v>50</v>
      </c>
      <c r="N104" s="1045"/>
      <c r="O104" s="1045">
        <v>50</v>
      </c>
      <c r="P104" s="1045"/>
      <c r="Q104" s="573"/>
    </row>
    <row r="105" spans="1:17" ht="30.95" customHeight="1" x14ac:dyDescent="0.25">
      <c r="A105" s="1050" t="s">
        <v>356</v>
      </c>
      <c r="B105" s="1050"/>
      <c r="C105" s="1050"/>
      <c r="D105" s="1050"/>
      <c r="E105" s="179"/>
      <c r="F105" s="534">
        <v>316110</v>
      </c>
      <c r="G105" s="1048" t="s">
        <v>15</v>
      </c>
      <c r="H105" s="1048"/>
      <c r="I105" s="157">
        <v>12.8</v>
      </c>
      <c r="J105" s="157">
        <v>20</v>
      </c>
      <c r="K105" s="1045">
        <v>35</v>
      </c>
      <c r="L105" s="1045"/>
      <c r="M105" s="1045">
        <v>20</v>
      </c>
      <c r="N105" s="1045"/>
      <c r="O105" s="1045">
        <v>20</v>
      </c>
      <c r="P105" s="1045"/>
      <c r="Q105" s="573"/>
    </row>
    <row r="106" spans="1:17" ht="18" customHeight="1" x14ac:dyDescent="0.25">
      <c r="A106" s="1050" t="s">
        <v>231</v>
      </c>
      <c r="B106" s="1050"/>
      <c r="C106" s="1050"/>
      <c r="D106" s="1050"/>
      <c r="E106" s="179"/>
      <c r="F106" s="534">
        <v>317110</v>
      </c>
      <c r="G106" s="1048" t="s">
        <v>15</v>
      </c>
      <c r="H106" s="1048"/>
      <c r="I106" s="204">
        <v>14.6</v>
      </c>
      <c r="J106" s="157"/>
      <c r="K106" s="1045"/>
      <c r="L106" s="1045"/>
      <c r="M106" s="1045"/>
      <c r="N106" s="1045"/>
      <c r="O106" s="1045"/>
      <c r="P106" s="1045"/>
      <c r="Q106" s="573"/>
    </row>
    <row r="107" spans="1:17" s="574" customFormat="1" ht="17.45" customHeight="1" x14ac:dyDescent="0.25">
      <c r="A107" s="749" t="s">
        <v>101</v>
      </c>
      <c r="B107" s="749"/>
      <c r="C107" s="749"/>
      <c r="D107" s="749"/>
      <c r="E107" s="180"/>
      <c r="F107" s="539">
        <v>330000</v>
      </c>
      <c r="G107" s="1079" t="s">
        <v>15</v>
      </c>
      <c r="H107" s="1079"/>
      <c r="I107" s="576">
        <v>292.89999999999998</v>
      </c>
      <c r="J107" s="576">
        <f>J108+J109+J110+J111+J112</f>
        <v>271.70000000000005</v>
      </c>
      <c r="K107" s="1075">
        <f>K108+K109+K110+K111+K112</f>
        <v>279.3</v>
      </c>
      <c r="L107" s="1076"/>
      <c r="M107" s="1075">
        <f>M108+M109+M110+M111+M112</f>
        <v>278.40000000000003</v>
      </c>
      <c r="N107" s="1076"/>
      <c r="O107" s="1075">
        <f>O108+O109+O110+O111+O112</f>
        <v>276.70000000000005</v>
      </c>
      <c r="P107" s="1076"/>
      <c r="Q107" s="575"/>
    </row>
    <row r="108" spans="1:17" ht="30.95" customHeight="1" x14ac:dyDescent="0.25">
      <c r="A108" s="1050" t="s">
        <v>102</v>
      </c>
      <c r="B108" s="1050"/>
      <c r="C108" s="1050"/>
      <c r="D108" s="1050"/>
      <c r="E108" s="179"/>
      <c r="F108" s="534">
        <v>331110</v>
      </c>
      <c r="G108" s="1048" t="s">
        <v>15</v>
      </c>
      <c r="H108" s="1048"/>
      <c r="I108" s="204">
        <v>91</v>
      </c>
      <c r="J108" s="157">
        <v>141.30000000000001</v>
      </c>
      <c r="K108" s="1045">
        <v>141.30000000000001</v>
      </c>
      <c r="L108" s="1045"/>
      <c r="M108" s="1045">
        <v>141.30000000000001</v>
      </c>
      <c r="N108" s="1045"/>
      <c r="O108" s="1045">
        <v>141.30000000000001</v>
      </c>
      <c r="P108" s="1045"/>
      <c r="Q108" s="573"/>
    </row>
    <row r="109" spans="1:17" ht="20.45" customHeight="1" x14ac:dyDescent="0.25">
      <c r="A109" s="1050" t="s">
        <v>357</v>
      </c>
      <c r="B109" s="1050"/>
      <c r="C109" s="1050"/>
      <c r="D109" s="1050"/>
      <c r="E109" s="179"/>
      <c r="F109" s="534">
        <v>332110</v>
      </c>
      <c r="G109" s="1048" t="s">
        <v>15</v>
      </c>
      <c r="H109" s="1048"/>
      <c r="I109" s="204"/>
      <c r="J109" s="157">
        <v>35.4</v>
      </c>
      <c r="K109" s="1045">
        <v>30</v>
      </c>
      <c r="L109" s="1045"/>
      <c r="M109" s="1045">
        <v>35.4</v>
      </c>
      <c r="N109" s="1045"/>
      <c r="O109" s="1045">
        <v>35.4</v>
      </c>
      <c r="P109" s="1045"/>
      <c r="Q109" s="573"/>
    </row>
    <row r="110" spans="1:17" ht="20.45" customHeight="1" x14ac:dyDescent="0.25">
      <c r="A110" s="1053" t="s">
        <v>334</v>
      </c>
      <c r="B110" s="1054"/>
      <c r="C110" s="1054"/>
      <c r="D110" s="1055"/>
      <c r="E110" s="179"/>
      <c r="F110" s="534">
        <v>333110</v>
      </c>
      <c r="G110" s="1037" t="s">
        <v>15</v>
      </c>
      <c r="H110" s="1038"/>
      <c r="I110" s="204">
        <v>2.4</v>
      </c>
      <c r="J110" s="157"/>
      <c r="K110" s="1023"/>
      <c r="L110" s="1024"/>
      <c r="M110" s="1023"/>
      <c r="N110" s="1024"/>
      <c r="O110" s="1023"/>
      <c r="P110" s="1024"/>
      <c r="Q110" s="573"/>
    </row>
    <row r="111" spans="1:17" ht="32.450000000000003" customHeight="1" x14ac:dyDescent="0.25">
      <c r="A111" s="1050" t="s">
        <v>223</v>
      </c>
      <c r="B111" s="1050"/>
      <c r="C111" s="1050"/>
      <c r="D111" s="1050"/>
      <c r="E111" s="179"/>
      <c r="F111" s="534">
        <v>336110</v>
      </c>
      <c r="G111" s="1029" t="s">
        <v>15</v>
      </c>
      <c r="H111" s="1029"/>
      <c r="I111" s="157">
        <v>189.9</v>
      </c>
      <c r="J111" s="157">
        <v>83</v>
      </c>
      <c r="K111" s="1045">
        <v>90</v>
      </c>
      <c r="L111" s="1045"/>
      <c r="M111" s="1045">
        <v>83</v>
      </c>
      <c r="N111" s="1045"/>
      <c r="O111" s="1045">
        <v>83</v>
      </c>
      <c r="P111" s="1045"/>
      <c r="Q111" s="573"/>
    </row>
    <row r="112" spans="1:17" ht="21.95" customHeight="1" x14ac:dyDescent="0.25">
      <c r="A112" s="1050" t="s">
        <v>104</v>
      </c>
      <c r="B112" s="1050"/>
      <c r="C112" s="1050"/>
      <c r="D112" s="1050"/>
      <c r="E112" s="179"/>
      <c r="F112" s="534">
        <v>339110</v>
      </c>
      <c r="G112" s="1029" t="s">
        <v>15</v>
      </c>
      <c r="H112" s="1029"/>
      <c r="I112" s="157">
        <v>9.6</v>
      </c>
      <c r="J112" s="157">
        <v>12</v>
      </c>
      <c r="K112" s="1045">
        <v>18</v>
      </c>
      <c r="L112" s="1045"/>
      <c r="M112" s="1045">
        <v>18.7</v>
      </c>
      <c r="N112" s="1045"/>
      <c r="O112" s="1045">
        <v>17</v>
      </c>
      <c r="P112" s="1045"/>
      <c r="Q112" s="573"/>
    </row>
    <row r="113" spans="1:17" ht="14.45" customHeight="1" x14ac:dyDescent="0.25"/>
    <row r="114" spans="1:17" ht="22.15" customHeight="1" x14ac:dyDescent="0.25">
      <c r="A114" s="1021" t="s">
        <v>225</v>
      </c>
      <c r="B114" s="1021"/>
      <c r="C114" s="1021"/>
      <c r="D114" s="1021"/>
      <c r="E114" s="1021"/>
      <c r="F114" s="1021"/>
      <c r="G114" s="1021"/>
      <c r="H114" s="1021"/>
      <c r="I114" s="1021"/>
      <c r="J114" s="1021"/>
      <c r="K114" s="1021"/>
      <c r="L114" s="1021"/>
      <c r="M114" s="1021"/>
      <c r="N114" s="1021"/>
      <c r="O114" s="1021"/>
      <c r="P114" s="1021"/>
      <c r="Q114" s="572"/>
    </row>
    <row r="115" spans="1:17" ht="19.899999999999999" customHeight="1" x14ac:dyDescent="0.25">
      <c r="A115" s="1029" t="s">
        <v>7</v>
      </c>
      <c r="B115" s="1029"/>
      <c r="C115" s="1029"/>
      <c r="D115" s="1029"/>
      <c r="E115" s="1029" t="s">
        <v>2</v>
      </c>
      <c r="F115" s="1029"/>
      <c r="G115" s="1029"/>
      <c r="H115" s="1029"/>
      <c r="I115" s="1080" t="s">
        <v>64</v>
      </c>
      <c r="J115" s="1080" t="s">
        <v>65</v>
      </c>
      <c r="K115" s="1080" t="s">
        <v>445</v>
      </c>
      <c r="L115" s="534">
        <v>2017</v>
      </c>
      <c r="M115" s="1080" t="s">
        <v>446</v>
      </c>
      <c r="N115" s="534">
        <v>2018</v>
      </c>
      <c r="O115" s="534">
        <v>2019</v>
      </c>
      <c r="P115" s="534">
        <v>2020</v>
      </c>
      <c r="Q115" s="535"/>
    </row>
    <row r="116" spans="1:17" ht="63" customHeight="1" x14ac:dyDescent="0.25">
      <c r="A116" s="1029"/>
      <c r="B116" s="1029"/>
      <c r="C116" s="1029"/>
      <c r="D116" s="1029"/>
      <c r="E116" s="534" t="s">
        <v>66</v>
      </c>
      <c r="F116" s="534" t="s">
        <v>61</v>
      </c>
      <c r="G116" s="538" t="s">
        <v>12</v>
      </c>
      <c r="H116" s="536" t="s">
        <v>62</v>
      </c>
      <c r="I116" s="1080"/>
      <c r="J116" s="1080"/>
      <c r="K116" s="1080"/>
      <c r="L116" s="190" t="s">
        <v>67</v>
      </c>
      <c r="M116" s="1080"/>
      <c r="N116" s="538" t="s">
        <v>12</v>
      </c>
      <c r="O116" s="538" t="s">
        <v>13</v>
      </c>
      <c r="P116" s="538" t="s">
        <v>13</v>
      </c>
      <c r="Q116" s="571"/>
    </row>
    <row r="117" spans="1:17" x14ac:dyDescent="0.25">
      <c r="A117" s="1031">
        <v>1</v>
      </c>
      <c r="B117" s="1061"/>
      <c r="C117" s="1061"/>
      <c r="D117" s="1032"/>
      <c r="E117" s="534">
        <v>2</v>
      </c>
      <c r="F117" s="534">
        <v>3</v>
      </c>
      <c r="G117" s="534">
        <v>4</v>
      </c>
      <c r="H117" s="534">
        <v>5</v>
      </c>
      <c r="I117" s="534">
        <v>6</v>
      </c>
      <c r="J117" s="534">
        <v>7</v>
      </c>
      <c r="K117" s="534">
        <v>8</v>
      </c>
      <c r="L117" s="534">
        <v>9</v>
      </c>
      <c r="M117" s="534" t="s">
        <v>68</v>
      </c>
      <c r="N117" s="534">
        <v>11</v>
      </c>
      <c r="O117" s="534">
        <v>12</v>
      </c>
      <c r="P117" s="534">
        <v>13</v>
      </c>
      <c r="Q117" s="535"/>
    </row>
    <row r="118" spans="1:17" ht="16.5" customHeight="1" x14ac:dyDescent="0.25">
      <c r="A118" s="1037"/>
      <c r="B118" s="1036"/>
      <c r="C118" s="1036"/>
      <c r="D118" s="1038"/>
      <c r="E118" s="184"/>
      <c r="F118" s="184"/>
      <c r="G118" s="184"/>
      <c r="H118" s="184"/>
      <c r="I118" s="184"/>
      <c r="J118" s="184"/>
      <c r="K118" s="184"/>
      <c r="L118" s="184"/>
      <c r="M118" s="184"/>
      <c r="N118" s="184"/>
      <c r="O118" s="184"/>
      <c r="P118" s="184"/>
      <c r="Q118" s="570"/>
    </row>
    <row r="119" spans="1:17" ht="16.5" customHeight="1" x14ac:dyDescent="0.25">
      <c r="A119" s="1037"/>
      <c r="B119" s="1036"/>
      <c r="C119" s="1036"/>
      <c r="D119" s="1038"/>
      <c r="E119" s="184"/>
      <c r="F119" s="184"/>
      <c r="G119" s="184"/>
      <c r="H119" s="184"/>
      <c r="I119" s="184"/>
      <c r="J119" s="184"/>
      <c r="K119" s="184"/>
      <c r="L119" s="184"/>
      <c r="M119" s="184"/>
      <c r="N119" s="184"/>
      <c r="O119" s="184"/>
      <c r="P119" s="184"/>
      <c r="Q119" s="570"/>
    </row>
    <row r="120" spans="1:17" ht="16.5" customHeight="1" x14ac:dyDescent="0.25"/>
    <row r="121" spans="1:17" s="191" customFormat="1" ht="24.75" customHeight="1" x14ac:dyDescent="0.25">
      <c r="A121" s="1091" t="s">
        <v>562</v>
      </c>
      <c r="B121" s="1092"/>
      <c r="C121" s="1092"/>
      <c r="D121" s="1092"/>
      <c r="E121" s="1092"/>
      <c r="F121" s="1092"/>
      <c r="G121" s="1092"/>
      <c r="H121" s="1092"/>
      <c r="I121" s="1092"/>
      <c r="J121" s="1092"/>
      <c r="K121" s="1092"/>
      <c r="L121" s="1092"/>
      <c r="M121" s="1092"/>
      <c r="N121" s="1092"/>
      <c r="O121" s="1092"/>
      <c r="P121" s="1093"/>
      <c r="Q121" s="531"/>
    </row>
    <row r="122" spans="1:17" s="191" customFormat="1" ht="24.75" customHeight="1" x14ac:dyDescent="0.25">
      <c r="A122" s="1094" t="s">
        <v>563</v>
      </c>
      <c r="B122" s="1095"/>
      <c r="C122" s="1095"/>
      <c r="D122" s="1095"/>
      <c r="E122" s="1095"/>
      <c r="F122" s="1095"/>
      <c r="G122" s="1095"/>
      <c r="H122" s="1095"/>
      <c r="I122" s="1095"/>
      <c r="J122" s="1095"/>
      <c r="K122" s="1095"/>
      <c r="L122" s="1095"/>
      <c r="M122" s="1095"/>
      <c r="N122" s="1095"/>
      <c r="O122" s="1095"/>
      <c r="P122" s="1096"/>
      <c r="Q122" s="531"/>
    </row>
    <row r="123" spans="1:17" s="191" customFormat="1" ht="24.75" customHeight="1" x14ac:dyDescent="0.25">
      <c r="A123" s="1094" t="s">
        <v>564</v>
      </c>
      <c r="B123" s="1095"/>
      <c r="C123" s="1095"/>
      <c r="D123" s="1095"/>
      <c r="E123" s="1095"/>
      <c r="F123" s="1095"/>
      <c r="G123" s="1095"/>
      <c r="H123" s="1095"/>
      <c r="I123" s="1095"/>
      <c r="J123" s="1095"/>
      <c r="K123" s="1095"/>
      <c r="L123" s="1095"/>
      <c r="M123" s="1095"/>
      <c r="N123" s="1095"/>
      <c r="O123" s="1095"/>
      <c r="P123" s="1096"/>
      <c r="Q123" s="531"/>
    </row>
    <row r="124" spans="1:17" s="191" customFormat="1" ht="24.75" customHeight="1" x14ac:dyDescent="0.25">
      <c r="A124" s="1100" t="s">
        <v>565</v>
      </c>
      <c r="B124" s="1101"/>
      <c r="C124" s="1101"/>
      <c r="D124" s="1101"/>
      <c r="E124" s="1101"/>
      <c r="F124" s="1101"/>
      <c r="G124" s="1101"/>
      <c r="H124" s="1101"/>
      <c r="I124" s="1101"/>
      <c r="J124" s="1101"/>
      <c r="K124" s="1101"/>
      <c r="L124" s="1101"/>
      <c r="M124" s="1101"/>
      <c r="N124" s="1101"/>
      <c r="O124" s="1101"/>
      <c r="P124" s="1102"/>
      <c r="Q124" s="531"/>
    </row>
    <row r="126" spans="1:17" ht="38.450000000000003" customHeight="1" x14ac:dyDescent="0.25">
      <c r="A126" s="1103" t="s">
        <v>226</v>
      </c>
      <c r="B126" s="1103"/>
      <c r="C126" s="1103"/>
      <c r="D126" s="1103"/>
      <c r="E126" s="1103"/>
      <c r="F126" s="1103"/>
      <c r="G126" s="1103"/>
      <c r="H126" s="1103"/>
      <c r="I126" s="1103"/>
      <c r="J126" s="1103"/>
      <c r="K126" s="1103"/>
      <c r="L126" s="1103"/>
      <c r="M126" s="1103"/>
      <c r="N126" s="1103"/>
      <c r="O126" s="1103"/>
      <c r="P126" s="1103"/>
      <c r="Q126" s="532"/>
    </row>
  </sheetData>
  <mergeCells count="370">
    <mergeCell ref="A110:D110"/>
    <mergeCell ref="G110:H110"/>
    <mergeCell ref="K110:L110"/>
    <mergeCell ref="M110:N110"/>
    <mergeCell ref="O110:P110"/>
    <mergeCell ref="O107:P107"/>
    <mergeCell ref="A103:D103"/>
    <mergeCell ref="G103:H103"/>
    <mergeCell ref="K103:L103"/>
    <mergeCell ref="M103:N103"/>
    <mergeCell ref="O103:P103"/>
    <mergeCell ref="M107:N107"/>
    <mergeCell ref="O102:P102"/>
    <mergeCell ref="A89:D89"/>
    <mergeCell ref="K83:L83"/>
    <mergeCell ref="K86:L86"/>
    <mergeCell ref="K88:L88"/>
    <mergeCell ref="K87:L87"/>
    <mergeCell ref="G84:H84"/>
    <mergeCell ref="G89:H89"/>
    <mergeCell ref="A102:D102"/>
    <mergeCell ref="G86:H86"/>
    <mergeCell ref="A86:D86"/>
    <mergeCell ref="A83:D83"/>
    <mergeCell ref="A94:D94"/>
    <mergeCell ref="G94:H94"/>
    <mergeCell ref="A95:D95"/>
    <mergeCell ref="K95:L95"/>
    <mergeCell ref="A96:D96"/>
    <mergeCell ref="K94:L94"/>
    <mergeCell ref="O94:P94"/>
    <mergeCell ref="K92:L92"/>
    <mergeCell ref="M92:N92"/>
    <mergeCell ref="G97:H97"/>
    <mergeCell ref="K93:L93"/>
    <mergeCell ref="M94:N94"/>
    <mergeCell ref="G102:H102"/>
    <mergeCell ref="K102:L102"/>
    <mergeCell ref="M102:N102"/>
    <mergeCell ref="G87:H87"/>
    <mergeCell ref="G88:H88"/>
    <mergeCell ref="M89:N89"/>
    <mergeCell ref="K90:L90"/>
    <mergeCell ref="M91:N91"/>
    <mergeCell ref="M93:N93"/>
    <mergeCell ref="M87:N87"/>
    <mergeCell ref="M88:N88"/>
    <mergeCell ref="O101:P101"/>
    <mergeCell ref="A100:D100"/>
    <mergeCell ref="G100:H100"/>
    <mergeCell ref="K100:L100"/>
    <mergeCell ref="O100:P100"/>
    <mergeCell ref="A99:D99"/>
    <mergeCell ref="G98:H98"/>
    <mergeCell ref="M101:N101"/>
    <mergeCell ref="G95:H95"/>
    <mergeCell ref="A98:D98"/>
    <mergeCell ref="M100:N100"/>
    <mergeCell ref="K98:L98"/>
    <mergeCell ref="M97:N97"/>
    <mergeCell ref="K96:L96"/>
    <mergeCell ref="G99:H99"/>
    <mergeCell ref="A101:D101"/>
    <mergeCell ref="M98:N98"/>
    <mergeCell ref="A97:D97"/>
    <mergeCell ref="K99:L99"/>
    <mergeCell ref="M95:N95"/>
    <mergeCell ref="G101:H101"/>
    <mergeCell ref="K101:L101"/>
    <mergeCell ref="O98:P98"/>
    <mergeCell ref="A82:D82"/>
    <mergeCell ref="A90:D90"/>
    <mergeCell ref="A91:D91"/>
    <mergeCell ref="G93:H93"/>
    <mergeCell ref="A93:D93"/>
    <mergeCell ref="G90:H90"/>
    <mergeCell ref="G91:H91"/>
    <mergeCell ref="K89:L89"/>
    <mergeCell ref="G92:H92"/>
    <mergeCell ref="A92:D92"/>
    <mergeCell ref="K91:L91"/>
    <mergeCell ref="A85:D85"/>
    <mergeCell ref="G85:H85"/>
    <mergeCell ref="A84:D84"/>
    <mergeCell ref="A87:D87"/>
    <mergeCell ref="A88:D88"/>
    <mergeCell ref="O81:P81"/>
    <mergeCell ref="K81:L81"/>
    <mergeCell ref="M81:N81"/>
    <mergeCell ref="O80:P80"/>
    <mergeCell ref="G81:H81"/>
    <mergeCell ref="A81:D81"/>
    <mergeCell ref="G80:H80"/>
    <mergeCell ref="A52:B52"/>
    <mergeCell ref="A53:B53"/>
    <mergeCell ref="A54:B54"/>
    <mergeCell ref="A55:B55"/>
    <mergeCell ref="C52:N52"/>
    <mergeCell ref="C53:N53"/>
    <mergeCell ref="A62:P62"/>
    <mergeCell ref="J63:J64"/>
    <mergeCell ref="C75:I75"/>
    <mergeCell ref="A63:A64"/>
    <mergeCell ref="B63:B64"/>
    <mergeCell ref="A65:A66"/>
    <mergeCell ref="C65:I65"/>
    <mergeCell ref="C55:N55"/>
    <mergeCell ref="A123:P123"/>
    <mergeCell ref="A124:P124"/>
    <mergeCell ref="A126:P126"/>
    <mergeCell ref="A33:P33"/>
    <mergeCell ref="N34:P34"/>
    <mergeCell ref="K34:M34"/>
    <mergeCell ref="G34:J34"/>
    <mergeCell ref="G25:H25"/>
    <mergeCell ref="K26:L26"/>
    <mergeCell ref="M26:N26"/>
    <mergeCell ref="E37:F37"/>
    <mergeCell ref="E38:F38"/>
    <mergeCell ref="M29:N29"/>
    <mergeCell ref="M30:N30"/>
    <mergeCell ref="M31:N31"/>
    <mergeCell ref="K28:L28"/>
    <mergeCell ref="G31:H31"/>
    <mergeCell ref="A59:C59"/>
    <mergeCell ref="A27:B27"/>
    <mergeCell ref="A28:B28"/>
    <mergeCell ref="A36:C36"/>
    <mergeCell ref="A37:C37"/>
    <mergeCell ref="A38:C38"/>
    <mergeCell ref="A119:D119"/>
    <mergeCell ref="A121:P121"/>
    <mergeCell ref="A122:P122"/>
    <mergeCell ref="A117:D117"/>
    <mergeCell ref="K104:L104"/>
    <mergeCell ref="O104:P104"/>
    <mergeCell ref="K109:L109"/>
    <mergeCell ref="K111:L111"/>
    <mergeCell ref="G35:H35"/>
    <mergeCell ref="G36:H36"/>
    <mergeCell ref="G37:H37"/>
    <mergeCell ref="G38:H38"/>
    <mergeCell ref="G39:H39"/>
    <mergeCell ref="G40:H40"/>
    <mergeCell ref="A67:A74"/>
    <mergeCell ref="C72:I72"/>
    <mergeCell ref="C71:I71"/>
    <mergeCell ref="C70:I70"/>
    <mergeCell ref="C68:I68"/>
    <mergeCell ref="C74:I74"/>
    <mergeCell ref="A118:D118"/>
    <mergeCell ref="A104:D104"/>
    <mergeCell ref="G104:H104"/>
    <mergeCell ref="A111:D111"/>
    <mergeCell ref="G111:H111"/>
    <mergeCell ref="A114:P114"/>
    <mergeCell ref="G106:H106"/>
    <mergeCell ref="K108:L108"/>
    <mergeCell ref="G41:H41"/>
    <mergeCell ref="G42:H42"/>
    <mergeCell ref="I49:J49"/>
    <mergeCell ref="C73:I73"/>
    <mergeCell ref="C67:I67"/>
    <mergeCell ref="C63:I64"/>
    <mergeCell ref="C66:I66"/>
    <mergeCell ref="A60:C60"/>
    <mergeCell ref="C69:I69"/>
    <mergeCell ref="D60:P60"/>
    <mergeCell ref="O79:P79"/>
    <mergeCell ref="A79:D80"/>
    <mergeCell ref="E42:F42"/>
    <mergeCell ref="A45:B46"/>
    <mergeCell ref="A47:B47"/>
    <mergeCell ref="A112:D112"/>
    <mergeCell ref="G112:H112"/>
    <mergeCell ref="K112:L112"/>
    <mergeCell ref="M112:N112"/>
    <mergeCell ref="A78:P78"/>
    <mergeCell ref="M80:N80"/>
    <mergeCell ref="E115:H115"/>
    <mergeCell ref="A115:D116"/>
    <mergeCell ref="M111:N111"/>
    <mergeCell ref="M104:N104"/>
    <mergeCell ref="M105:N105"/>
    <mergeCell ref="M106:N106"/>
    <mergeCell ref="M108:N108"/>
    <mergeCell ref="M109:N109"/>
    <mergeCell ref="G107:H107"/>
    <mergeCell ref="K107:L107"/>
    <mergeCell ref="A106:D106"/>
    <mergeCell ref="A109:D109"/>
    <mergeCell ref="G109:H109"/>
    <mergeCell ref="M115:M116"/>
    <mergeCell ref="K115:K116"/>
    <mergeCell ref="J115:J116"/>
    <mergeCell ref="I115:I116"/>
    <mergeCell ref="A108:D108"/>
    <mergeCell ref="G108:H108"/>
    <mergeCell ref="A105:D105"/>
    <mergeCell ref="G105:H105"/>
    <mergeCell ref="K105:L105"/>
    <mergeCell ref="K106:L106"/>
    <mergeCell ref="A107:D107"/>
    <mergeCell ref="O112:P112"/>
    <mergeCell ref="O108:P108"/>
    <mergeCell ref="K82:L82"/>
    <mergeCell ref="O111:P111"/>
    <mergeCell ref="O105:P105"/>
    <mergeCell ref="O109:P109"/>
    <mergeCell ref="O106:P106"/>
    <mergeCell ref="K85:L85"/>
    <mergeCell ref="K84:L84"/>
    <mergeCell ref="O82:P82"/>
    <mergeCell ref="O83:P83"/>
    <mergeCell ref="O86:P86"/>
    <mergeCell ref="M99:N99"/>
    <mergeCell ref="O99:P99"/>
    <mergeCell ref="K97:L97"/>
    <mergeCell ref="O87:P87"/>
    <mergeCell ref="O88:P88"/>
    <mergeCell ref="O89:P89"/>
    <mergeCell ref="O92:P92"/>
    <mergeCell ref="O93:P93"/>
    <mergeCell ref="O95:P95"/>
    <mergeCell ref="O90:P90"/>
    <mergeCell ref="O97:P97"/>
    <mergeCell ref="M90:N90"/>
    <mergeCell ref="M82:N82"/>
    <mergeCell ref="M83:N83"/>
    <mergeCell ref="M86:N86"/>
    <mergeCell ref="M84:N84"/>
    <mergeCell ref="M85:N85"/>
    <mergeCell ref="G83:H83"/>
    <mergeCell ref="K80:L80"/>
    <mergeCell ref="E79:F79"/>
    <mergeCell ref="G79:H79"/>
    <mergeCell ref="K79:L79"/>
    <mergeCell ref="M79:N79"/>
    <mergeCell ref="G82:H82"/>
    <mergeCell ref="A50:B50"/>
    <mergeCell ref="A51:P51"/>
    <mergeCell ref="K31:L31"/>
    <mergeCell ref="K29:L29"/>
    <mergeCell ref="K30:L30"/>
    <mergeCell ref="M27:N27"/>
    <mergeCell ref="O15:P15"/>
    <mergeCell ref="K14:L14"/>
    <mergeCell ref="K22:L22"/>
    <mergeCell ref="K23:L23"/>
    <mergeCell ref="C22:F22"/>
    <mergeCell ref="M17:N17"/>
    <mergeCell ref="O17:P17"/>
    <mergeCell ref="A18:D18"/>
    <mergeCell ref="G18:H18"/>
    <mergeCell ref="C45:H45"/>
    <mergeCell ref="A49:B49"/>
    <mergeCell ref="A40:C40"/>
    <mergeCell ref="A41:C41"/>
    <mergeCell ref="G28:H28"/>
    <mergeCell ref="E40:F40"/>
    <mergeCell ref="O28:P28"/>
    <mergeCell ref="E41:F41"/>
    <mergeCell ref="O29:P29"/>
    <mergeCell ref="O30:P30"/>
    <mergeCell ref="O31:P31"/>
    <mergeCell ref="M28:N28"/>
    <mergeCell ref="A39:C39"/>
    <mergeCell ref="E39:F39"/>
    <mergeCell ref="G29:H29"/>
    <mergeCell ref="G30:H30"/>
    <mergeCell ref="G26:H26"/>
    <mergeCell ref="A29:B29"/>
    <mergeCell ref="A30:B30"/>
    <mergeCell ref="A31:B31"/>
    <mergeCell ref="A48:B48"/>
    <mergeCell ref="O12:P12"/>
    <mergeCell ref="M12:N12"/>
    <mergeCell ref="A24:B24"/>
    <mergeCell ref="O22:P22"/>
    <mergeCell ref="O23:P23"/>
    <mergeCell ref="M22:N22"/>
    <mergeCell ref="M23:N23"/>
    <mergeCell ref="A19:D19"/>
    <mergeCell ref="G27:H27"/>
    <mergeCell ref="K27:L27"/>
    <mergeCell ref="O27:P27"/>
    <mergeCell ref="O26:P26"/>
    <mergeCell ref="K25:L25"/>
    <mergeCell ref="M25:N25"/>
    <mergeCell ref="K19:L19"/>
    <mergeCell ref="M19:N19"/>
    <mergeCell ref="O19:P19"/>
    <mergeCell ref="A15:D15"/>
    <mergeCell ref="G15:H15"/>
    <mergeCell ref="K15:L15"/>
    <mergeCell ref="M15:N15"/>
    <mergeCell ref="A17:D17"/>
    <mergeCell ref="G17:H17"/>
    <mergeCell ref="K17:L17"/>
    <mergeCell ref="N1:P1"/>
    <mergeCell ref="E2:J2"/>
    <mergeCell ref="D3:L3"/>
    <mergeCell ref="A16:D16"/>
    <mergeCell ref="G16:H16"/>
    <mergeCell ref="K16:L16"/>
    <mergeCell ref="M16:N16"/>
    <mergeCell ref="O16:P16"/>
    <mergeCell ref="A6:C6"/>
    <mergeCell ref="A7:C7"/>
    <mergeCell ref="K12:L12"/>
    <mergeCell ref="A12:D13"/>
    <mergeCell ref="A14:D14"/>
    <mergeCell ref="O14:P14"/>
    <mergeCell ref="G14:H14"/>
    <mergeCell ref="M14:N14"/>
    <mergeCell ref="E12:F12"/>
    <mergeCell ref="D6:O6"/>
    <mergeCell ref="D7:O7"/>
    <mergeCell ref="D8:O8"/>
    <mergeCell ref="A10:P10"/>
    <mergeCell ref="A8:C8"/>
    <mergeCell ref="K13:L13"/>
    <mergeCell ref="M13:N13"/>
    <mergeCell ref="O13:P13"/>
    <mergeCell ref="G13:H13"/>
    <mergeCell ref="G12:H12"/>
    <mergeCell ref="A9:P9"/>
    <mergeCell ref="G20:H20"/>
    <mergeCell ref="K20:L20"/>
    <mergeCell ref="M20:N20"/>
    <mergeCell ref="G96:H96"/>
    <mergeCell ref="A34:C35"/>
    <mergeCell ref="I45:J46"/>
    <mergeCell ref="I47:J47"/>
    <mergeCell ref="I48:J48"/>
    <mergeCell ref="O25:P25"/>
    <mergeCell ref="A42:C42"/>
    <mergeCell ref="A58:C58"/>
    <mergeCell ref="A57:P57"/>
    <mergeCell ref="O52:P52"/>
    <mergeCell ref="O53:P53"/>
    <mergeCell ref="O54:P54"/>
    <mergeCell ref="O55:P55"/>
    <mergeCell ref="A22:B23"/>
    <mergeCell ref="G24:H24"/>
    <mergeCell ref="A20:D20"/>
    <mergeCell ref="O20:P20"/>
    <mergeCell ref="A44:P44"/>
    <mergeCell ref="G19:H19"/>
    <mergeCell ref="O91:P91"/>
    <mergeCell ref="K18:L18"/>
    <mergeCell ref="M18:N18"/>
    <mergeCell ref="O18:P18"/>
    <mergeCell ref="M96:N96"/>
    <mergeCell ref="O96:P96"/>
    <mergeCell ref="O84:P84"/>
    <mergeCell ref="O85:P85"/>
    <mergeCell ref="D34:F34"/>
    <mergeCell ref="E35:F35"/>
    <mergeCell ref="E36:F36"/>
    <mergeCell ref="G22:H22"/>
    <mergeCell ref="G23:H23"/>
    <mergeCell ref="O24:P24"/>
    <mergeCell ref="M24:N24"/>
    <mergeCell ref="K24:L24"/>
    <mergeCell ref="C54:N54"/>
    <mergeCell ref="A25:B25"/>
    <mergeCell ref="A26:B26"/>
    <mergeCell ref="D58:P58"/>
    <mergeCell ref="D59:P59"/>
  </mergeCells>
  <pageMargins left="0.39370078740157483" right="0.15748031496062992" top="0.39370078740157483" bottom="0.31496062992125984" header="0.31496062992125984" footer="0.31496062992125984"/>
  <pageSetup paperSize="9" scale="62" orientation="portrait" r:id="rId1"/>
  <rowBreaks count="2" manualBreakCount="2">
    <brk id="43" max="15" man="1"/>
    <brk id="77" max="1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35"/>
  <sheetViews>
    <sheetView showZeros="0" view="pageBreakPreview" topLeftCell="A43" zoomScale="90" zoomScaleNormal="90" zoomScaleSheetLayoutView="90" workbookViewId="0">
      <selection activeCell="C78" sqref="C78:I78"/>
    </sheetView>
  </sheetViews>
  <sheetFormatPr defaultColWidth="8.85546875" defaultRowHeight="15.75" x14ac:dyDescent="0.25"/>
  <cols>
    <col min="1" max="1" width="11.28515625" style="197" customWidth="1"/>
    <col min="2" max="2" width="10" style="197" customWidth="1"/>
    <col min="3" max="3" width="8.28515625" style="197" customWidth="1"/>
    <col min="4" max="5" width="7.85546875" style="197" customWidth="1"/>
    <col min="6" max="6" width="9.140625" style="197" customWidth="1"/>
    <col min="7" max="7" width="7.140625" style="197" customWidth="1"/>
    <col min="8" max="8" width="8.85546875" style="197" customWidth="1"/>
    <col min="9" max="9" width="9.5703125" style="197" customWidth="1"/>
    <col min="10" max="10" width="10.28515625" style="197" customWidth="1"/>
    <col min="11" max="11" width="8.85546875" style="197" customWidth="1"/>
    <col min="12" max="12" width="10.5703125" style="197" customWidth="1"/>
    <col min="13" max="13" width="10" style="197" customWidth="1"/>
    <col min="14" max="14" width="9.7109375" style="197" customWidth="1"/>
    <col min="15" max="15" width="9.42578125" style="197" customWidth="1"/>
    <col min="16" max="16" width="10.28515625" style="197" customWidth="1"/>
    <col min="17" max="16384" width="8.85546875" style="197"/>
  </cols>
  <sheetData>
    <row r="1" spans="1:16" x14ac:dyDescent="0.25">
      <c r="N1" s="925" t="s">
        <v>0</v>
      </c>
      <c r="O1" s="925"/>
      <c r="P1" s="925"/>
    </row>
    <row r="2" spans="1:16" ht="18.75" x14ac:dyDescent="0.25">
      <c r="E2" s="926" t="s">
        <v>1</v>
      </c>
      <c r="F2" s="926"/>
      <c r="G2" s="926"/>
      <c r="H2" s="926"/>
      <c r="I2" s="926"/>
      <c r="J2" s="926"/>
    </row>
    <row r="3" spans="1:16" ht="18.75" x14ac:dyDescent="0.25">
      <c r="D3" s="926" t="s">
        <v>430</v>
      </c>
      <c r="E3" s="926"/>
      <c r="F3" s="926"/>
      <c r="G3" s="926"/>
      <c r="H3" s="926"/>
      <c r="I3" s="926"/>
      <c r="J3" s="926"/>
      <c r="K3" s="926"/>
      <c r="L3" s="926"/>
    </row>
    <row r="4" spans="1:16" ht="18.75" x14ac:dyDescent="0.25">
      <c r="D4" s="492"/>
      <c r="E4" s="492"/>
      <c r="F4" s="492"/>
      <c r="G4" s="492"/>
      <c r="H4" s="492"/>
      <c r="I4" s="492"/>
      <c r="J4" s="492"/>
      <c r="K4" s="492"/>
      <c r="L4" s="492"/>
    </row>
    <row r="5" spans="1:16" x14ac:dyDescent="0.25">
      <c r="P5" s="491" t="s">
        <v>2</v>
      </c>
    </row>
    <row r="6" spans="1:16" ht="23.45" customHeight="1" x14ac:dyDescent="0.25">
      <c r="A6" s="927" t="s">
        <v>3</v>
      </c>
      <c r="B6" s="927"/>
      <c r="C6" s="927"/>
      <c r="D6" s="947" t="s">
        <v>191</v>
      </c>
      <c r="E6" s="947"/>
      <c r="F6" s="947"/>
      <c r="G6" s="947"/>
      <c r="H6" s="947"/>
      <c r="I6" s="947"/>
      <c r="J6" s="947"/>
      <c r="K6" s="947"/>
      <c r="L6" s="947"/>
      <c r="M6" s="947"/>
      <c r="N6" s="947"/>
      <c r="O6" s="947"/>
      <c r="P6" s="481">
        <v>1</v>
      </c>
    </row>
    <row r="7" spans="1:16" ht="23.45" customHeight="1" x14ac:dyDescent="0.25">
      <c r="A7" s="927" t="s">
        <v>4</v>
      </c>
      <c r="B7" s="927"/>
      <c r="C7" s="927"/>
      <c r="D7" s="947" t="s">
        <v>524</v>
      </c>
      <c r="E7" s="947"/>
      <c r="F7" s="947"/>
      <c r="G7" s="947"/>
      <c r="H7" s="947"/>
      <c r="I7" s="947"/>
      <c r="J7" s="947"/>
      <c r="K7" s="947"/>
      <c r="L7" s="947"/>
      <c r="M7" s="947"/>
      <c r="N7" s="947"/>
      <c r="O7" s="947"/>
      <c r="P7" s="420" t="s">
        <v>431</v>
      </c>
    </row>
    <row r="8" spans="1:16" ht="23.45" customHeight="1" x14ac:dyDescent="0.25">
      <c r="A8" s="927" t="s">
        <v>5</v>
      </c>
      <c r="B8" s="927"/>
      <c r="C8" s="927"/>
      <c r="D8" s="951"/>
      <c r="E8" s="951"/>
      <c r="F8" s="951"/>
      <c r="G8" s="951"/>
      <c r="H8" s="951"/>
      <c r="I8" s="951"/>
      <c r="J8" s="951"/>
      <c r="K8" s="951"/>
      <c r="L8" s="951"/>
      <c r="M8" s="951"/>
      <c r="N8" s="951"/>
      <c r="O8" s="951"/>
      <c r="P8" s="420"/>
    </row>
    <row r="10" spans="1:16" x14ac:dyDescent="0.25">
      <c r="A10" s="928" t="s">
        <v>6</v>
      </c>
      <c r="B10" s="929"/>
      <c r="C10" s="929"/>
      <c r="D10" s="929"/>
      <c r="E10" s="929"/>
      <c r="F10" s="929"/>
      <c r="G10" s="929"/>
      <c r="H10" s="929"/>
      <c r="I10" s="929"/>
      <c r="J10" s="929"/>
      <c r="K10" s="929"/>
      <c r="L10" s="929"/>
      <c r="M10" s="929"/>
      <c r="N10" s="929"/>
      <c r="O10" s="929"/>
      <c r="P10" s="930"/>
    </row>
    <row r="11" spans="1:16" x14ac:dyDescent="0.25">
      <c r="A11" s="421"/>
      <c r="B11" s="421"/>
      <c r="C11" s="421"/>
      <c r="D11" s="421"/>
      <c r="E11" s="421"/>
      <c r="F11" s="421"/>
      <c r="G11" s="421"/>
      <c r="H11" s="421"/>
      <c r="I11" s="421"/>
      <c r="J11" s="421"/>
      <c r="K11" s="421"/>
      <c r="L11" s="421"/>
      <c r="M11" s="421"/>
      <c r="N11" s="421"/>
      <c r="O11" s="421"/>
      <c r="P11" s="421"/>
    </row>
    <row r="12" spans="1:16" ht="21.6" customHeight="1" x14ac:dyDescent="0.25">
      <c r="A12" s="941" t="s">
        <v>7</v>
      </c>
      <c r="B12" s="942"/>
      <c r="C12" s="942"/>
      <c r="D12" s="943"/>
      <c r="E12" s="932" t="s">
        <v>2</v>
      </c>
      <c r="F12" s="933"/>
      <c r="G12" s="947">
        <v>2015</v>
      </c>
      <c r="H12" s="947"/>
      <c r="I12" s="481">
        <v>2016</v>
      </c>
      <c r="J12" s="481">
        <v>2017</v>
      </c>
      <c r="K12" s="948">
        <v>2018</v>
      </c>
      <c r="L12" s="948"/>
      <c r="M12" s="948">
        <v>2019</v>
      </c>
      <c r="N12" s="948"/>
      <c r="O12" s="948">
        <v>2020</v>
      </c>
      <c r="P12" s="948"/>
    </row>
    <row r="13" spans="1:16" x14ac:dyDescent="0.25">
      <c r="A13" s="944"/>
      <c r="B13" s="945"/>
      <c r="C13" s="945"/>
      <c r="D13" s="946"/>
      <c r="E13" s="481" t="s">
        <v>8</v>
      </c>
      <c r="F13" s="485" t="s">
        <v>9</v>
      </c>
      <c r="G13" s="932" t="s">
        <v>10</v>
      </c>
      <c r="H13" s="933"/>
      <c r="I13" s="481" t="s">
        <v>10</v>
      </c>
      <c r="J13" s="481" t="s">
        <v>11</v>
      </c>
      <c r="K13" s="932" t="s">
        <v>12</v>
      </c>
      <c r="L13" s="933"/>
      <c r="M13" s="932" t="s">
        <v>13</v>
      </c>
      <c r="N13" s="933"/>
      <c r="O13" s="932" t="s">
        <v>13</v>
      </c>
      <c r="P13" s="933"/>
    </row>
    <row r="14" spans="1:16" ht="23.45" customHeight="1" x14ac:dyDescent="0.25">
      <c r="A14" s="934" t="s">
        <v>14</v>
      </c>
      <c r="B14" s="934"/>
      <c r="C14" s="934"/>
      <c r="D14" s="934"/>
      <c r="E14" s="430" t="s">
        <v>110</v>
      </c>
      <c r="F14" s="488"/>
      <c r="G14" s="935" t="s">
        <v>15</v>
      </c>
      <c r="H14" s="936"/>
      <c r="I14" s="623">
        <v>6599</v>
      </c>
      <c r="J14" s="488">
        <v>9564.7000000000007</v>
      </c>
      <c r="K14" s="935">
        <v>9464.7000000000007</v>
      </c>
      <c r="L14" s="936"/>
      <c r="M14" s="935">
        <v>9464.7000000000007</v>
      </c>
      <c r="N14" s="936"/>
      <c r="O14" s="935">
        <v>9464.7000000000007</v>
      </c>
      <c r="P14" s="936"/>
    </row>
    <row r="15" spans="1:16" ht="23.45" customHeight="1" x14ac:dyDescent="0.25">
      <c r="A15" s="928" t="s">
        <v>79</v>
      </c>
      <c r="B15" s="929"/>
      <c r="C15" s="929"/>
      <c r="D15" s="930"/>
      <c r="E15" s="420"/>
      <c r="F15" s="481">
        <v>21</v>
      </c>
      <c r="G15" s="932" t="s">
        <v>15</v>
      </c>
      <c r="H15" s="933"/>
      <c r="I15" s="481">
        <v>4441.8</v>
      </c>
      <c r="J15" s="481">
        <v>4728.3</v>
      </c>
      <c r="K15" s="947">
        <v>5021.7</v>
      </c>
      <c r="L15" s="947"/>
      <c r="M15" s="947">
        <v>5179.1000000000004</v>
      </c>
      <c r="N15" s="947"/>
      <c r="O15" s="947">
        <v>5342.8</v>
      </c>
      <c r="P15" s="947"/>
    </row>
    <row r="16" spans="1:16" ht="23.45" customHeight="1" x14ac:dyDescent="0.25">
      <c r="A16" s="928" t="s">
        <v>83</v>
      </c>
      <c r="B16" s="929"/>
      <c r="C16" s="929"/>
      <c r="D16" s="930"/>
      <c r="E16" s="420"/>
      <c r="F16" s="481">
        <v>22</v>
      </c>
      <c r="G16" s="947" t="s">
        <v>15</v>
      </c>
      <c r="H16" s="947"/>
      <c r="I16" s="481">
        <v>1424.8</v>
      </c>
      <c r="J16" s="494">
        <v>3870</v>
      </c>
      <c r="K16" s="1119">
        <v>3694</v>
      </c>
      <c r="L16" s="1119"/>
      <c r="M16" s="1119">
        <v>3498</v>
      </c>
      <c r="N16" s="1119"/>
      <c r="O16" s="1119">
        <v>3384</v>
      </c>
      <c r="P16" s="1119"/>
    </row>
    <row r="17" spans="1:16" ht="23.45" customHeight="1" x14ac:dyDescent="0.25">
      <c r="A17" s="928" t="s">
        <v>193</v>
      </c>
      <c r="B17" s="929"/>
      <c r="C17" s="929"/>
      <c r="D17" s="930"/>
      <c r="E17" s="420"/>
      <c r="F17" s="481">
        <v>27</v>
      </c>
      <c r="G17" s="947" t="s">
        <v>15</v>
      </c>
      <c r="H17" s="947"/>
      <c r="I17" s="481">
        <v>51.8</v>
      </c>
      <c r="J17" s="506">
        <v>80</v>
      </c>
      <c r="K17" s="1120">
        <v>80</v>
      </c>
      <c r="L17" s="1121"/>
      <c r="M17" s="1122">
        <v>80</v>
      </c>
      <c r="N17" s="1122"/>
      <c r="O17" s="1122">
        <v>80</v>
      </c>
      <c r="P17" s="1122"/>
    </row>
    <row r="18" spans="1:16" ht="23.45" customHeight="1" x14ac:dyDescent="0.25">
      <c r="A18" s="928" t="s">
        <v>171</v>
      </c>
      <c r="B18" s="929"/>
      <c r="C18" s="929"/>
      <c r="D18" s="930"/>
      <c r="E18" s="420"/>
      <c r="F18" s="481">
        <v>28</v>
      </c>
      <c r="G18" s="947" t="s">
        <v>15</v>
      </c>
      <c r="H18" s="947"/>
      <c r="I18" s="481">
        <v>0</v>
      </c>
      <c r="J18" s="494">
        <v>150</v>
      </c>
      <c r="K18" s="1119">
        <v>150</v>
      </c>
      <c r="L18" s="1119"/>
      <c r="M18" s="1119">
        <v>150</v>
      </c>
      <c r="N18" s="1119"/>
      <c r="O18" s="1119">
        <v>150</v>
      </c>
      <c r="P18" s="1119"/>
    </row>
    <row r="19" spans="1:16" ht="23.45" customHeight="1" x14ac:dyDescent="0.25">
      <c r="A19" s="928" t="s">
        <v>98</v>
      </c>
      <c r="B19" s="929"/>
      <c r="C19" s="929"/>
      <c r="D19" s="930"/>
      <c r="E19" s="420"/>
      <c r="F19" s="481">
        <v>31</v>
      </c>
      <c r="G19" s="947" t="s">
        <v>15</v>
      </c>
      <c r="H19" s="947"/>
      <c r="I19" s="481">
        <v>543.20000000000005</v>
      </c>
      <c r="J19" s="494">
        <v>360</v>
      </c>
      <c r="K19" s="1119">
        <v>240</v>
      </c>
      <c r="L19" s="1119"/>
      <c r="M19" s="1119">
        <v>240</v>
      </c>
      <c r="N19" s="1119"/>
      <c r="O19" s="1119">
        <v>240</v>
      </c>
      <c r="P19" s="1119"/>
    </row>
    <row r="20" spans="1:16" ht="23.45" customHeight="1" x14ac:dyDescent="0.25">
      <c r="A20" s="928" t="s">
        <v>560</v>
      </c>
      <c r="B20" s="929"/>
      <c r="C20" s="929"/>
      <c r="D20" s="930"/>
      <c r="E20" s="420"/>
      <c r="F20" s="481">
        <v>33</v>
      </c>
      <c r="G20" s="932" t="s">
        <v>15</v>
      </c>
      <c r="H20" s="933"/>
      <c r="I20" s="481">
        <v>137.4</v>
      </c>
      <c r="J20" s="494">
        <v>376.4</v>
      </c>
      <c r="K20" s="1123">
        <v>279</v>
      </c>
      <c r="L20" s="1124"/>
      <c r="M20" s="1123">
        <v>317.60000000000002</v>
      </c>
      <c r="N20" s="1124"/>
      <c r="O20" s="1123">
        <v>267.89999999999998</v>
      </c>
      <c r="P20" s="1124"/>
    </row>
    <row r="21" spans="1:16" ht="14.45" customHeight="1" x14ac:dyDescent="0.25">
      <c r="A21" s="976"/>
      <c r="B21" s="976"/>
      <c r="C21" s="976"/>
      <c r="D21" s="976"/>
      <c r="E21" s="976"/>
      <c r="F21" s="976"/>
      <c r="G21" s="976"/>
      <c r="H21" s="976"/>
      <c r="I21" s="976"/>
      <c r="J21" s="976"/>
      <c r="K21" s="976"/>
      <c r="L21" s="976"/>
      <c r="M21" s="976"/>
      <c r="N21" s="976"/>
      <c r="O21" s="976"/>
      <c r="P21" s="976"/>
    </row>
    <row r="22" spans="1:16" ht="22.5" customHeight="1" x14ac:dyDescent="0.25">
      <c r="A22" s="941" t="s">
        <v>7</v>
      </c>
      <c r="B22" s="943"/>
      <c r="C22" s="948" t="s">
        <v>2</v>
      </c>
      <c r="D22" s="948"/>
      <c r="E22" s="948"/>
      <c r="F22" s="948"/>
      <c r="G22" s="947">
        <v>2015</v>
      </c>
      <c r="H22" s="947"/>
      <c r="I22" s="481">
        <v>2016</v>
      </c>
      <c r="J22" s="481">
        <v>2017</v>
      </c>
      <c r="K22" s="948">
        <v>2018</v>
      </c>
      <c r="L22" s="948"/>
      <c r="M22" s="948">
        <v>2019</v>
      </c>
      <c r="N22" s="948"/>
      <c r="O22" s="948">
        <v>2020</v>
      </c>
      <c r="P22" s="948"/>
    </row>
    <row r="23" spans="1:16" ht="35.450000000000003" customHeight="1" x14ac:dyDescent="0.25">
      <c r="A23" s="944"/>
      <c r="B23" s="946"/>
      <c r="C23" s="481" t="s">
        <v>16</v>
      </c>
      <c r="D23" s="481" t="s">
        <v>17</v>
      </c>
      <c r="E23" s="481" t="s">
        <v>8</v>
      </c>
      <c r="F23" s="485" t="s">
        <v>9</v>
      </c>
      <c r="G23" s="932" t="s">
        <v>10</v>
      </c>
      <c r="H23" s="933"/>
      <c r="I23" s="481" t="s">
        <v>10</v>
      </c>
      <c r="J23" s="481" t="s">
        <v>11</v>
      </c>
      <c r="K23" s="932" t="s">
        <v>12</v>
      </c>
      <c r="L23" s="933"/>
      <c r="M23" s="932" t="s">
        <v>13</v>
      </c>
      <c r="N23" s="933"/>
      <c r="O23" s="932" t="s">
        <v>13</v>
      </c>
      <c r="P23" s="933"/>
    </row>
    <row r="24" spans="1:16" ht="53.45" customHeight="1" x14ac:dyDescent="0.25">
      <c r="A24" s="949" t="s">
        <v>18</v>
      </c>
      <c r="B24" s="950"/>
      <c r="C24" s="489"/>
      <c r="D24" s="489"/>
      <c r="E24" s="160"/>
      <c r="F24" s="489"/>
      <c r="G24" s="937" t="s">
        <v>15</v>
      </c>
      <c r="H24" s="937"/>
      <c r="I24" s="507">
        <v>6599</v>
      </c>
      <c r="J24" s="507">
        <v>9564.7000000000007</v>
      </c>
      <c r="K24" s="1125">
        <v>9464.7000000000007</v>
      </c>
      <c r="L24" s="982"/>
      <c r="M24" s="1125">
        <v>9464.7000000000007</v>
      </c>
      <c r="N24" s="982"/>
      <c r="O24" s="1125">
        <v>9464.7000000000007</v>
      </c>
      <c r="P24" s="982"/>
    </row>
    <row r="25" spans="1:16" ht="32.450000000000003" customHeight="1" x14ac:dyDescent="0.25">
      <c r="A25" s="952" t="s">
        <v>19</v>
      </c>
      <c r="B25" s="953"/>
      <c r="C25" s="484">
        <v>2</v>
      </c>
      <c r="D25" s="489">
        <v>1</v>
      </c>
      <c r="E25" s="160" t="s">
        <v>110</v>
      </c>
      <c r="F25" s="489"/>
      <c r="G25" s="948" t="s">
        <v>15</v>
      </c>
      <c r="H25" s="948"/>
      <c r="I25" s="497">
        <v>652.6</v>
      </c>
      <c r="J25" s="624">
        <v>620.6</v>
      </c>
      <c r="K25" s="1126">
        <v>620.6</v>
      </c>
      <c r="L25" s="1127"/>
      <c r="M25" s="1126">
        <v>620.6</v>
      </c>
      <c r="N25" s="1127"/>
      <c r="O25" s="1126">
        <v>620.6</v>
      </c>
      <c r="P25" s="1127"/>
    </row>
    <row r="26" spans="1:16" ht="48" customHeight="1" x14ac:dyDescent="0.25">
      <c r="A26" s="1128" t="s">
        <v>412</v>
      </c>
      <c r="B26" s="1129"/>
      <c r="C26" s="489">
        <v>2</v>
      </c>
      <c r="D26" s="489">
        <v>1</v>
      </c>
      <c r="E26" s="160" t="s">
        <v>110</v>
      </c>
      <c r="F26" s="489">
        <v>14</v>
      </c>
      <c r="G26" s="948" t="s">
        <v>15</v>
      </c>
      <c r="H26" s="948"/>
      <c r="I26" s="497">
        <v>652.6</v>
      </c>
      <c r="J26" s="497">
        <v>620.6</v>
      </c>
      <c r="K26" s="1130">
        <v>620.6</v>
      </c>
      <c r="L26" s="1130"/>
      <c r="M26" s="1130">
        <v>620.6</v>
      </c>
      <c r="N26" s="1130"/>
      <c r="O26" s="1130">
        <v>620.6</v>
      </c>
      <c r="P26" s="1130"/>
    </row>
    <row r="27" spans="1:16" ht="18.600000000000001" customHeight="1" x14ac:dyDescent="0.25">
      <c r="A27" s="954"/>
      <c r="B27" s="955"/>
      <c r="C27" s="489"/>
      <c r="D27" s="489"/>
      <c r="E27" s="160"/>
      <c r="F27" s="484"/>
      <c r="G27" s="948" t="s">
        <v>15</v>
      </c>
      <c r="H27" s="948"/>
      <c r="I27" s="484" t="s">
        <v>15</v>
      </c>
      <c r="J27" s="150"/>
      <c r="K27" s="948"/>
      <c r="L27" s="948"/>
      <c r="M27" s="948"/>
      <c r="N27" s="948"/>
      <c r="O27" s="948"/>
      <c r="P27" s="948"/>
    </row>
    <row r="28" spans="1:16" ht="26.25" customHeight="1" x14ac:dyDescent="0.25">
      <c r="A28" s="1128"/>
      <c r="B28" s="1129"/>
      <c r="C28" s="489"/>
      <c r="D28" s="489"/>
      <c r="E28" s="160"/>
      <c r="F28" s="484"/>
      <c r="G28" s="948" t="s">
        <v>15</v>
      </c>
      <c r="H28" s="948"/>
      <c r="I28" s="484" t="s">
        <v>15</v>
      </c>
      <c r="J28" s="150"/>
      <c r="K28" s="948"/>
      <c r="L28" s="948"/>
      <c r="M28" s="948"/>
      <c r="N28" s="948"/>
      <c r="O28" s="948"/>
      <c r="P28" s="948"/>
    </row>
    <row r="29" spans="1:16" ht="32.450000000000003" customHeight="1" x14ac:dyDescent="0.25">
      <c r="A29" s="952" t="s">
        <v>20</v>
      </c>
      <c r="B29" s="953"/>
      <c r="C29" s="484"/>
      <c r="D29" s="150"/>
      <c r="E29" s="150"/>
      <c r="F29" s="484"/>
      <c r="G29" s="948" t="s">
        <v>15</v>
      </c>
      <c r="H29" s="948"/>
      <c r="I29" s="484" t="s">
        <v>15</v>
      </c>
      <c r="J29" s="150"/>
      <c r="K29" s="948"/>
      <c r="L29" s="948"/>
      <c r="M29" s="948"/>
      <c r="N29" s="948"/>
      <c r="O29" s="948"/>
      <c r="P29" s="948"/>
    </row>
    <row r="30" spans="1:16" ht="19.149999999999999" customHeight="1" x14ac:dyDescent="0.25">
      <c r="A30" s="948"/>
      <c r="B30" s="948"/>
      <c r="C30" s="508"/>
      <c r="D30" s="150"/>
      <c r="E30" s="150"/>
      <c r="F30" s="484"/>
      <c r="G30" s="948" t="s">
        <v>15</v>
      </c>
      <c r="H30" s="948"/>
      <c r="I30" s="484" t="s">
        <v>15</v>
      </c>
      <c r="J30" s="150"/>
      <c r="K30" s="948"/>
      <c r="L30" s="948"/>
      <c r="M30" s="948"/>
      <c r="N30" s="948"/>
      <c r="O30" s="948"/>
      <c r="P30" s="948"/>
    </row>
    <row r="31" spans="1:16" ht="19.149999999999999" customHeight="1" x14ac:dyDescent="0.25">
      <c r="A31" s="954"/>
      <c r="B31" s="955"/>
      <c r="C31" s="508"/>
      <c r="D31" s="150"/>
      <c r="E31" s="150"/>
      <c r="F31" s="484"/>
      <c r="G31" s="954" t="s">
        <v>15</v>
      </c>
      <c r="H31" s="955"/>
      <c r="I31" s="484" t="s">
        <v>15</v>
      </c>
      <c r="J31" s="150"/>
      <c r="K31" s="954"/>
      <c r="L31" s="955"/>
      <c r="M31" s="954"/>
      <c r="N31" s="955"/>
      <c r="O31" s="954"/>
      <c r="P31" s="955"/>
    </row>
    <row r="32" spans="1:16" ht="19.149999999999999" customHeight="1" x14ac:dyDescent="0.25">
      <c r="A32" s="954"/>
      <c r="B32" s="955"/>
      <c r="C32" s="508"/>
      <c r="D32" s="150"/>
      <c r="E32" s="150"/>
      <c r="F32" s="484"/>
      <c r="G32" s="954" t="s">
        <v>15</v>
      </c>
      <c r="H32" s="955"/>
      <c r="I32" s="484" t="s">
        <v>15</v>
      </c>
      <c r="J32" s="150"/>
      <c r="K32" s="954"/>
      <c r="L32" s="955"/>
      <c r="M32" s="954"/>
      <c r="N32" s="955"/>
      <c r="O32" s="954"/>
      <c r="P32" s="955"/>
    </row>
    <row r="33" spans="1:16" ht="69" customHeight="1" x14ac:dyDescent="0.25">
      <c r="A33" s="952" t="s">
        <v>21</v>
      </c>
      <c r="B33" s="953"/>
      <c r="C33" s="484">
        <v>1</v>
      </c>
      <c r="D33" s="489"/>
      <c r="E33" s="160" t="s">
        <v>110</v>
      </c>
      <c r="F33" s="489"/>
      <c r="G33" s="954" t="s">
        <v>15</v>
      </c>
      <c r="H33" s="955"/>
      <c r="I33" s="489">
        <v>5946.4</v>
      </c>
      <c r="J33" s="149">
        <v>8944.1</v>
      </c>
      <c r="K33" s="981">
        <v>8844.1</v>
      </c>
      <c r="L33" s="982"/>
      <c r="M33" s="981">
        <v>8844.1</v>
      </c>
      <c r="N33" s="982"/>
      <c r="O33" s="981">
        <v>8844.1</v>
      </c>
      <c r="P33" s="982"/>
    </row>
    <row r="34" spans="1:16" ht="20.45" customHeight="1" x14ac:dyDescent="0.25">
      <c r="A34" s="954"/>
      <c r="B34" s="955"/>
      <c r="C34" s="489"/>
      <c r="D34" s="489"/>
      <c r="E34" s="160"/>
      <c r="F34" s="488"/>
      <c r="G34" s="932" t="s">
        <v>15</v>
      </c>
      <c r="H34" s="933"/>
      <c r="I34" s="481" t="s">
        <v>15</v>
      </c>
      <c r="J34" s="194"/>
      <c r="K34" s="1126"/>
      <c r="L34" s="955"/>
      <c r="M34" s="1126"/>
      <c r="N34" s="955"/>
      <c r="O34" s="1126"/>
      <c r="P34" s="955"/>
    </row>
    <row r="35" spans="1:16" ht="14.45" customHeight="1" x14ac:dyDescent="0.25"/>
    <row r="36" spans="1:16" ht="21" customHeight="1" x14ac:dyDescent="0.25">
      <c r="A36" s="962" t="s">
        <v>22</v>
      </c>
      <c r="B36" s="1131"/>
      <c r="C36" s="1131"/>
      <c r="D36" s="1131"/>
      <c r="E36" s="1131"/>
      <c r="F36" s="1131"/>
      <c r="G36" s="1131"/>
      <c r="H36" s="1131"/>
      <c r="I36" s="1131"/>
      <c r="J36" s="1131"/>
      <c r="K36" s="1131"/>
      <c r="L36" s="1131"/>
      <c r="M36" s="1131"/>
      <c r="N36" s="1131"/>
      <c r="O36" s="1131"/>
      <c r="P36" s="1132"/>
    </row>
    <row r="37" spans="1:16" ht="25.15" customHeight="1" x14ac:dyDescent="0.25">
      <c r="A37" s="947" t="s">
        <v>7</v>
      </c>
      <c r="B37" s="947"/>
      <c r="C37" s="947"/>
      <c r="D37" s="947" t="s">
        <v>2</v>
      </c>
      <c r="E37" s="947"/>
      <c r="F37" s="947"/>
      <c r="G37" s="947" t="s">
        <v>433</v>
      </c>
      <c r="H37" s="947"/>
      <c r="I37" s="947"/>
      <c r="J37" s="947"/>
      <c r="K37" s="932" t="s">
        <v>306</v>
      </c>
      <c r="L37" s="980"/>
      <c r="M37" s="933"/>
      <c r="N37" s="947" t="s">
        <v>434</v>
      </c>
      <c r="O37" s="947"/>
      <c r="P37" s="947"/>
    </row>
    <row r="38" spans="1:16" ht="64.150000000000006" customHeight="1" x14ac:dyDescent="0.25">
      <c r="A38" s="947"/>
      <c r="B38" s="947"/>
      <c r="C38" s="947"/>
      <c r="D38" s="481" t="s">
        <v>8</v>
      </c>
      <c r="E38" s="965" t="s">
        <v>23</v>
      </c>
      <c r="F38" s="965"/>
      <c r="G38" s="966" t="s">
        <v>24</v>
      </c>
      <c r="H38" s="966"/>
      <c r="I38" s="487" t="s">
        <v>25</v>
      </c>
      <c r="J38" s="487" t="s">
        <v>26</v>
      </c>
      <c r="K38" s="487" t="s">
        <v>24</v>
      </c>
      <c r="L38" s="487" t="s">
        <v>25</v>
      </c>
      <c r="M38" s="487" t="s">
        <v>26</v>
      </c>
      <c r="N38" s="487" t="s">
        <v>24</v>
      </c>
      <c r="O38" s="487" t="s">
        <v>25</v>
      </c>
      <c r="P38" s="487" t="s">
        <v>26</v>
      </c>
    </row>
    <row r="39" spans="1:16" ht="20.45" customHeight="1" x14ac:dyDescent="0.25">
      <c r="A39" s="927" t="s">
        <v>27</v>
      </c>
      <c r="B39" s="927"/>
      <c r="C39" s="927"/>
      <c r="D39" s="509"/>
      <c r="E39" s="951"/>
      <c r="F39" s="951"/>
      <c r="G39" s="935">
        <v>9464.7000000000007</v>
      </c>
      <c r="H39" s="936"/>
      <c r="I39" s="488"/>
      <c r="J39" s="488"/>
      <c r="K39" s="510">
        <v>9464.7000000000007</v>
      </c>
      <c r="L39" s="511"/>
      <c r="M39" s="510"/>
      <c r="N39" s="510">
        <v>9464.7000000000007</v>
      </c>
      <c r="O39" s="488"/>
      <c r="P39" s="510"/>
    </row>
    <row r="40" spans="1:16" s="512" customFormat="1" ht="20.45" customHeight="1" x14ac:dyDescent="0.25">
      <c r="A40" s="958" t="s">
        <v>132</v>
      </c>
      <c r="B40" s="958"/>
      <c r="C40" s="958"/>
      <c r="D40" s="483" t="s">
        <v>28</v>
      </c>
      <c r="E40" s="959"/>
      <c r="F40" s="959"/>
      <c r="G40" s="932">
        <v>9464.7000000000007</v>
      </c>
      <c r="H40" s="933"/>
      <c r="I40" s="483"/>
      <c r="J40" s="483"/>
      <c r="K40" s="493">
        <v>9464.7000000000007</v>
      </c>
      <c r="L40" s="490"/>
      <c r="M40" s="493"/>
      <c r="N40" s="493">
        <v>9464.7000000000007</v>
      </c>
      <c r="O40" s="483"/>
      <c r="P40" s="493"/>
    </row>
    <row r="41" spans="1:16" s="512" customFormat="1" ht="20.45" customHeight="1" x14ac:dyDescent="0.25">
      <c r="A41" s="958" t="s">
        <v>29</v>
      </c>
      <c r="B41" s="958"/>
      <c r="C41" s="958"/>
      <c r="D41" s="483" t="s">
        <v>30</v>
      </c>
      <c r="E41" s="959"/>
      <c r="F41" s="959"/>
      <c r="G41" s="959"/>
      <c r="H41" s="959"/>
      <c r="I41" s="483"/>
      <c r="J41" s="483"/>
      <c r="K41" s="513"/>
      <c r="L41" s="514"/>
      <c r="M41" s="513"/>
      <c r="N41" s="513"/>
      <c r="O41" s="483"/>
      <c r="P41" s="513"/>
    </row>
    <row r="42" spans="1:16" ht="20.45" customHeight="1" x14ac:dyDescent="0.25">
      <c r="A42" s="927"/>
      <c r="B42" s="927"/>
      <c r="C42" s="927"/>
      <c r="D42" s="150"/>
      <c r="E42" s="947"/>
      <c r="F42" s="947"/>
      <c r="G42" s="947"/>
      <c r="H42" s="947"/>
      <c r="I42" s="481"/>
      <c r="J42" s="481"/>
      <c r="K42" s="493"/>
      <c r="L42" s="490"/>
      <c r="M42" s="493"/>
      <c r="N42" s="493"/>
      <c r="O42" s="481"/>
      <c r="P42" s="493"/>
    </row>
    <row r="43" spans="1:16" ht="20.45" customHeight="1" x14ac:dyDescent="0.25">
      <c r="A43" s="927" t="s">
        <v>27</v>
      </c>
      <c r="B43" s="927"/>
      <c r="C43" s="927"/>
      <c r="D43" s="150"/>
      <c r="E43" s="947"/>
      <c r="F43" s="947"/>
      <c r="G43" s="947">
        <v>9464.7000000000007</v>
      </c>
      <c r="H43" s="947"/>
      <c r="I43" s="481"/>
      <c r="J43" s="481"/>
      <c r="K43" s="493">
        <v>9464.7000000000007</v>
      </c>
      <c r="L43" s="490"/>
      <c r="M43" s="493"/>
      <c r="N43" s="493">
        <v>9464.7000000000007</v>
      </c>
      <c r="O43" s="481"/>
      <c r="P43" s="493"/>
    </row>
    <row r="44" spans="1:16" s="512" customFormat="1" ht="20.45" customHeight="1" x14ac:dyDescent="0.25">
      <c r="A44" s="958" t="s">
        <v>31</v>
      </c>
      <c r="B44" s="958"/>
      <c r="C44" s="958"/>
      <c r="D44" s="426"/>
      <c r="E44" s="959"/>
      <c r="F44" s="959"/>
      <c r="G44" s="1010">
        <v>620.6</v>
      </c>
      <c r="H44" s="1010"/>
      <c r="I44" s="482"/>
      <c r="J44" s="482"/>
      <c r="K44" s="515">
        <v>620.6</v>
      </c>
      <c r="L44" s="516"/>
      <c r="M44" s="515"/>
      <c r="N44" s="515">
        <v>620.6</v>
      </c>
      <c r="O44" s="482"/>
      <c r="P44" s="515"/>
    </row>
    <row r="45" spans="1:16" s="512" customFormat="1" ht="20.45" customHeight="1" x14ac:dyDescent="0.25">
      <c r="A45" s="958" t="s">
        <v>32</v>
      </c>
      <c r="B45" s="958"/>
      <c r="C45" s="958"/>
      <c r="D45" s="426"/>
      <c r="E45" s="959"/>
      <c r="F45" s="959"/>
      <c r="G45" s="1010">
        <v>8844.1</v>
      </c>
      <c r="H45" s="1010"/>
      <c r="I45" s="482"/>
      <c r="J45" s="482"/>
      <c r="K45" s="515">
        <v>8844.1</v>
      </c>
      <c r="L45" s="516"/>
      <c r="M45" s="515"/>
      <c r="N45" s="515">
        <v>8844.1</v>
      </c>
      <c r="O45" s="482"/>
      <c r="P45" s="515"/>
    </row>
    <row r="46" spans="1:16" ht="20.45" customHeight="1" x14ac:dyDescent="0.25">
      <c r="A46" s="927"/>
      <c r="B46" s="927"/>
      <c r="C46" s="927"/>
      <c r="D46" s="150"/>
      <c r="E46" s="947"/>
      <c r="F46" s="947"/>
      <c r="G46" s="947"/>
      <c r="H46" s="947"/>
      <c r="I46" s="481"/>
      <c r="J46" s="481"/>
      <c r="K46" s="481"/>
      <c r="L46" s="481"/>
      <c r="M46" s="481"/>
      <c r="N46" s="481"/>
      <c r="O46" s="481"/>
      <c r="P46" s="481"/>
    </row>
    <row r="47" spans="1:16" ht="19.149999999999999" customHeight="1" x14ac:dyDescent="0.25"/>
    <row r="48" spans="1:16" x14ac:dyDescent="0.25">
      <c r="A48" s="979" t="s">
        <v>33</v>
      </c>
      <c r="B48" s="977"/>
      <c r="C48" s="977"/>
      <c r="D48" s="977"/>
      <c r="E48" s="977"/>
      <c r="F48" s="977"/>
      <c r="G48" s="977"/>
      <c r="H48" s="977"/>
      <c r="I48" s="977"/>
      <c r="J48" s="977"/>
      <c r="K48" s="977"/>
      <c r="L48" s="977"/>
      <c r="M48" s="977"/>
      <c r="N48" s="977"/>
      <c r="O48" s="977"/>
      <c r="P48" s="978"/>
    </row>
    <row r="49" spans="1:16" x14ac:dyDescent="0.25">
      <c r="A49" s="947" t="s">
        <v>7</v>
      </c>
      <c r="B49" s="947"/>
      <c r="C49" s="947" t="s">
        <v>2</v>
      </c>
      <c r="D49" s="947"/>
      <c r="E49" s="947"/>
      <c r="F49" s="947"/>
      <c r="G49" s="947"/>
      <c r="H49" s="947"/>
      <c r="I49" s="941" t="s">
        <v>34</v>
      </c>
      <c r="J49" s="943"/>
      <c r="K49" s="481">
        <v>2015</v>
      </c>
      <c r="L49" s="481">
        <v>2016</v>
      </c>
      <c r="M49" s="481">
        <v>2017</v>
      </c>
      <c r="N49" s="481">
        <v>2018</v>
      </c>
      <c r="O49" s="481">
        <v>2019</v>
      </c>
      <c r="P49" s="481">
        <v>2020</v>
      </c>
    </row>
    <row r="50" spans="1:16" ht="51.6" customHeight="1" x14ac:dyDescent="0.25">
      <c r="A50" s="947"/>
      <c r="B50" s="947"/>
      <c r="C50" s="485" t="s">
        <v>35</v>
      </c>
      <c r="D50" s="485" t="s">
        <v>36</v>
      </c>
      <c r="E50" s="485" t="s">
        <v>37</v>
      </c>
      <c r="F50" s="485" t="s">
        <v>38</v>
      </c>
      <c r="G50" s="485" t="s">
        <v>39</v>
      </c>
      <c r="H50" s="485" t="s">
        <v>40</v>
      </c>
      <c r="I50" s="944"/>
      <c r="J50" s="946"/>
      <c r="K50" s="487" t="s">
        <v>10</v>
      </c>
      <c r="L50" s="487" t="s">
        <v>10</v>
      </c>
      <c r="M50" s="487" t="s">
        <v>11</v>
      </c>
      <c r="N50" s="487" t="s">
        <v>12</v>
      </c>
      <c r="O50" s="487" t="s">
        <v>13</v>
      </c>
      <c r="P50" s="487" t="s">
        <v>13</v>
      </c>
    </row>
    <row r="51" spans="1:16" x14ac:dyDescent="0.25">
      <c r="A51" s="979" t="s">
        <v>27</v>
      </c>
      <c r="B51" s="978"/>
      <c r="C51" s="149"/>
      <c r="D51" s="149"/>
      <c r="E51" s="149"/>
      <c r="F51" s="149"/>
      <c r="G51" s="149"/>
      <c r="H51" s="149"/>
      <c r="I51" s="981"/>
      <c r="J51" s="982"/>
      <c r="K51" s="488" t="s">
        <v>15</v>
      </c>
      <c r="L51" s="488">
        <v>652.6</v>
      </c>
      <c r="M51" s="199">
        <v>620.6</v>
      </c>
      <c r="N51" s="199">
        <v>620.6</v>
      </c>
      <c r="O51" s="199">
        <v>620.6</v>
      </c>
      <c r="P51" s="199">
        <v>620.6</v>
      </c>
    </row>
    <row r="52" spans="1:16" ht="33" customHeight="1" x14ac:dyDescent="0.25">
      <c r="A52" s="952" t="s">
        <v>413</v>
      </c>
      <c r="B52" s="953"/>
      <c r="C52" s="484">
        <v>297</v>
      </c>
      <c r="D52" s="484">
        <v>1</v>
      </c>
      <c r="E52" s="484"/>
      <c r="F52" s="484">
        <v>411</v>
      </c>
      <c r="G52" s="486" t="s">
        <v>402</v>
      </c>
      <c r="H52" s="484"/>
      <c r="I52" s="954"/>
      <c r="J52" s="955"/>
      <c r="K52" s="484" t="s">
        <v>15</v>
      </c>
      <c r="L52" s="484"/>
      <c r="M52" s="515"/>
      <c r="N52" s="515"/>
      <c r="O52" s="515"/>
      <c r="P52" s="515"/>
    </row>
    <row r="53" spans="1:16" ht="48" customHeight="1" x14ac:dyDescent="0.25">
      <c r="A53" s="1133" t="s">
        <v>412</v>
      </c>
      <c r="B53" s="1134"/>
      <c r="C53" s="484"/>
      <c r="D53" s="484"/>
      <c r="E53" s="484"/>
      <c r="F53" s="484"/>
      <c r="G53" s="486"/>
      <c r="H53" s="150">
        <v>142320</v>
      </c>
      <c r="I53" s="954"/>
      <c r="J53" s="955"/>
      <c r="K53" s="484" t="s">
        <v>15</v>
      </c>
      <c r="L53" s="484">
        <v>652.6</v>
      </c>
      <c r="M53" s="198">
        <v>620.6</v>
      </c>
      <c r="N53" s="198">
        <v>620.6</v>
      </c>
      <c r="O53" s="198">
        <v>620.6</v>
      </c>
      <c r="P53" s="198">
        <v>620.6</v>
      </c>
    </row>
    <row r="54" spans="1:16" ht="23.45" customHeight="1" x14ac:dyDescent="0.25">
      <c r="A54" s="954"/>
      <c r="B54" s="955"/>
      <c r="C54" s="150"/>
      <c r="D54" s="150"/>
      <c r="E54" s="150"/>
      <c r="F54" s="150"/>
      <c r="G54" s="150"/>
      <c r="H54" s="150"/>
      <c r="I54" s="954"/>
      <c r="J54" s="955"/>
      <c r="K54" s="481" t="s">
        <v>15</v>
      </c>
      <c r="L54" s="481"/>
      <c r="M54" s="150"/>
      <c r="N54" s="150"/>
      <c r="O54" s="150"/>
      <c r="P54" s="150"/>
    </row>
    <row r="55" spans="1:16" x14ac:dyDescent="0.25">
      <c r="A55" s="954"/>
      <c r="B55" s="976"/>
    </row>
    <row r="56" spans="1:16" ht="26.25" customHeight="1" x14ac:dyDescent="0.25">
      <c r="A56" s="977" t="s">
        <v>41</v>
      </c>
      <c r="B56" s="977"/>
      <c r="C56" s="977"/>
      <c r="D56" s="977"/>
      <c r="E56" s="977"/>
      <c r="F56" s="977"/>
      <c r="G56" s="977"/>
      <c r="H56" s="977"/>
      <c r="I56" s="977"/>
      <c r="J56" s="977"/>
      <c r="K56" s="977"/>
      <c r="L56" s="977"/>
      <c r="M56" s="977"/>
      <c r="N56" s="977"/>
      <c r="O56" s="977"/>
      <c r="P56" s="978"/>
    </row>
    <row r="57" spans="1:16" ht="21.6" customHeight="1" x14ac:dyDescent="0.25">
      <c r="A57" s="928"/>
      <c r="B57" s="930"/>
      <c r="C57" s="928"/>
      <c r="D57" s="929"/>
      <c r="E57" s="929"/>
      <c r="F57" s="929"/>
      <c r="G57" s="929"/>
      <c r="H57" s="929"/>
      <c r="I57" s="929"/>
      <c r="J57" s="929"/>
      <c r="K57" s="929"/>
      <c r="L57" s="929"/>
      <c r="M57" s="929"/>
      <c r="N57" s="930"/>
      <c r="O57" s="948" t="s">
        <v>2</v>
      </c>
      <c r="P57" s="948"/>
    </row>
    <row r="58" spans="1:16" ht="20.25" customHeight="1" x14ac:dyDescent="0.25">
      <c r="A58" s="927" t="s">
        <v>42</v>
      </c>
      <c r="B58" s="927"/>
      <c r="C58" s="928" t="s">
        <v>196</v>
      </c>
      <c r="D58" s="929"/>
      <c r="E58" s="929"/>
      <c r="F58" s="929"/>
      <c r="G58" s="929"/>
      <c r="H58" s="929"/>
      <c r="I58" s="929"/>
      <c r="J58" s="929"/>
      <c r="K58" s="929"/>
      <c r="L58" s="929"/>
      <c r="M58" s="929"/>
      <c r="N58" s="930"/>
      <c r="O58" s="983" t="s">
        <v>233</v>
      </c>
      <c r="P58" s="983"/>
    </row>
    <row r="59" spans="1:16" ht="21.6" customHeight="1" x14ac:dyDescent="0.25">
      <c r="A59" s="927" t="s">
        <v>43</v>
      </c>
      <c r="B59" s="927"/>
      <c r="C59" s="928" t="s">
        <v>232</v>
      </c>
      <c r="D59" s="929"/>
      <c r="E59" s="929"/>
      <c r="F59" s="929"/>
      <c r="G59" s="929"/>
      <c r="H59" s="929"/>
      <c r="I59" s="929"/>
      <c r="J59" s="929"/>
      <c r="K59" s="929"/>
      <c r="L59" s="929"/>
      <c r="M59" s="929"/>
      <c r="N59" s="930"/>
      <c r="O59" s="948">
        <v>50</v>
      </c>
      <c r="P59" s="948"/>
    </row>
    <row r="60" spans="1:16" ht="21.6" customHeight="1" x14ac:dyDescent="0.25">
      <c r="A60" s="927" t="s">
        <v>45</v>
      </c>
      <c r="B60" s="927"/>
      <c r="C60" s="928" t="s">
        <v>403</v>
      </c>
      <c r="D60" s="929"/>
      <c r="E60" s="929"/>
      <c r="F60" s="929"/>
      <c r="G60" s="929"/>
      <c r="H60" s="929"/>
      <c r="I60" s="929"/>
      <c r="J60" s="929"/>
      <c r="K60" s="929"/>
      <c r="L60" s="929"/>
      <c r="M60" s="929"/>
      <c r="N60" s="930"/>
      <c r="O60" s="983" t="s">
        <v>411</v>
      </c>
      <c r="P60" s="983"/>
    </row>
    <row r="62" spans="1:16" ht="37.5" customHeight="1" x14ac:dyDescent="0.25">
      <c r="A62" s="952" t="s">
        <v>46</v>
      </c>
      <c r="B62" s="993"/>
      <c r="C62" s="993"/>
      <c r="D62" s="993"/>
      <c r="E62" s="993"/>
      <c r="F62" s="993"/>
      <c r="G62" s="993"/>
      <c r="H62" s="993"/>
      <c r="I62" s="993"/>
      <c r="J62" s="993"/>
      <c r="K62" s="993"/>
      <c r="L62" s="993"/>
      <c r="M62" s="993"/>
      <c r="N62" s="993"/>
      <c r="O62" s="993"/>
      <c r="P62" s="953"/>
    </row>
    <row r="63" spans="1:16" ht="21.75" customHeight="1" x14ac:dyDescent="0.25">
      <c r="A63" s="994" t="s">
        <v>47</v>
      </c>
      <c r="B63" s="995"/>
      <c r="C63" s="996"/>
      <c r="D63" s="788" t="s">
        <v>631</v>
      </c>
      <c r="E63" s="788"/>
      <c r="F63" s="788"/>
      <c r="G63" s="788"/>
      <c r="H63" s="788"/>
      <c r="I63" s="788"/>
      <c r="J63" s="788"/>
      <c r="K63" s="788"/>
      <c r="L63" s="788"/>
      <c r="M63" s="788"/>
      <c r="N63" s="788"/>
      <c r="O63" s="788"/>
      <c r="P63" s="789"/>
    </row>
    <row r="64" spans="1:16" ht="81.75" customHeight="1" x14ac:dyDescent="0.25">
      <c r="A64" s="997" t="s">
        <v>48</v>
      </c>
      <c r="B64" s="998"/>
      <c r="C64" s="999"/>
      <c r="D64" s="879" t="s">
        <v>632</v>
      </c>
      <c r="E64" s="1135"/>
      <c r="F64" s="1135"/>
      <c r="G64" s="1135"/>
      <c r="H64" s="1135"/>
      <c r="I64" s="1135"/>
      <c r="J64" s="1135"/>
      <c r="K64" s="1135"/>
      <c r="L64" s="1135"/>
      <c r="M64" s="1135"/>
      <c r="N64" s="1135"/>
      <c r="O64" s="1135"/>
      <c r="P64" s="1136"/>
    </row>
    <row r="65" spans="1:16" ht="63" customHeight="1" x14ac:dyDescent="0.25">
      <c r="A65" s="927" t="s">
        <v>49</v>
      </c>
      <c r="B65" s="927"/>
      <c r="C65" s="927"/>
      <c r="D65" s="787" t="s">
        <v>633</v>
      </c>
      <c r="E65" s="787"/>
      <c r="F65" s="787"/>
      <c r="G65" s="787"/>
      <c r="H65" s="787"/>
      <c r="I65" s="787"/>
      <c r="J65" s="787"/>
      <c r="K65" s="787"/>
      <c r="L65" s="787"/>
      <c r="M65" s="787"/>
      <c r="N65" s="787"/>
      <c r="O65" s="787"/>
      <c r="P65" s="793"/>
    </row>
    <row r="66" spans="1:16" ht="26.25" customHeight="1" x14ac:dyDescent="0.25">
      <c r="A66" s="1140" t="s">
        <v>50</v>
      </c>
      <c r="B66" s="1141"/>
      <c r="C66" s="1141"/>
      <c r="D66" s="1141"/>
      <c r="E66" s="1141"/>
      <c r="F66" s="1141"/>
      <c r="G66" s="1141"/>
      <c r="H66" s="1141"/>
      <c r="I66" s="1141"/>
      <c r="J66" s="1141"/>
      <c r="K66" s="1141"/>
      <c r="L66" s="1141"/>
      <c r="M66" s="1141"/>
      <c r="N66" s="1141"/>
      <c r="O66" s="1141"/>
      <c r="P66" s="1142"/>
    </row>
    <row r="67" spans="1:16" ht="24" customHeight="1" x14ac:dyDescent="0.25">
      <c r="A67" s="984" t="s">
        <v>51</v>
      </c>
      <c r="B67" s="947" t="s">
        <v>2</v>
      </c>
      <c r="C67" s="941" t="s">
        <v>7</v>
      </c>
      <c r="D67" s="942"/>
      <c r="E67" s="942"/>
      <c r="F67" s="942"/>
      <c r="G67" s="942"/>
      <c r="H67" s="942"/>
      <c r="I67" s="942"/>
      <c r="J67" s="965" t="s">
        <v>52</v>
      </c>
      <c r="K67" s="196">
        <v>2015</v>
      </c>
      <c r="L67" s="196">
        <v>2016</v>
      </c>
      <c r="M67" s="196">
        <v>2017</v>
      </c>
      <c r="N67" s="196">
        <v>2018</v>
      </c>
      <c r="O67" s="196">
        <v>2019</v>
      </c>
      <c r="P67" s="196">
        <v>2020</v>
      </c>
    </row>
    <row r="68" spans="1:16" ht="55.15" customHeight="1" thickBot="1" x14ac:dyDescent="0.3">
      <c r="A68" s="1143"/>
      <c r="B68" s="986"/>
      <c r="C68" s="1144"/>
      <c r="D68" s="1145"/>
      <c r="E68" s="1145"/>
      <c r="F68" s="1145"/>
      <c r="G68" s="1145"/>
      <c r="H68" s="1145"/>
      <c r="I68" s="1145"/>
      <c r="J68" s="965"/>
      <c r="K68" s="16" t="s">
        <v>10</v>
      </c>
      <c r="L68" s="16" t="s">
        <v>10</v>
      </c>
      <c r="M68" s="16" t="s">
        <v>11</v>
      </c>
      <c r="N68" s="16" t="s">
        <v>12</v>
      </c>
      <c r="O68" s="16" t="s">
        <v>13</v>
      </c>
      <c r="P68" s="16" t="s">
        <v>13</v>
      </c>
    </row>
    <row r="69" spans="1:16" ht="25.5" customHeight="1" x14ac:dyDescent="0.25">
      <c r="A69" s="1138" t="s">
        <v>53</v>
      </c>
      <c r="B69" s="683" t="s">
        <v>142</v>
      </c>
      <c r="C69" s="1000" t="s">
        <v>410</v>
      </c>
      <c r="D69" s="1000"/>
      <c r="E69" s="1000"/>
      <c r="F69" s="1000"/>
      <c r="G69" s="1000"/>
      <c r="H69" s="1000"/>
      <c r="I69" s="1000"/>
      <c r="J69" s="683" t="s">
        <v>149</v>
      </c>
      <c r="K69" s="683" t="s">
        <v>15</v>
      </c>
      <c r="L69" s="635">
        <v>321430</v>
      </c>
      <c r="M69" s="695">
        <v>220000</v>
      </c>
      <c r="N69" s="676">
        <v>210000</v>
      </c>
      <c r="O69" s="676">
        <v>210000</v>
      </c>
      <c r="P69" s="676">
        <v>210000</v>
      </c>
    </row>
    <row r="70" spans="1:16" ht="46.5" customHeight="1" x14ac:dyDescent="0.25">
      <c r="A70" s="1139"/>
      <c r="B70" s="683" t="s">
        <v>177</v>
      </c>
      <c r="C70" s="1000" t="s">
        <v>409</v>
      </c>
      <c r="D70" s="1000"/>
      <c r="E70" s="1000"/>
      <c r="F70" s="1000"/>
      <c r="G70" s="1000"/>
      <c r="H70" s="1000"/>
      <c r="I70" s="1000"/>
      <c r="J70" s="683" t="s">
        <v>149</v>
      </c>
      <c r="K70" s="683" t="s">
        <v>15</v>
      </c>
      <c r="L70" s="635">
        <v>124400</v>
      </c>
      <c r="M70" s="695">
        <v>109000</v>
      </c>
      <c r="N70" s="676">
        <v>72000</v>
      </c>
      <c r="O70" s="676">
        <v>59000</v>
      </c>
      <c r="P70" s="676">
        <v>50500</v>
      </c>
    </row>
    <row r="71" spans="1:16" ht="24.75" customHeight="1" x14ac:dyDescent="0.25">
      <c r="A71" s="1139"/>
      <c r="B71" s="684" t="s">
        <v>179</v>
      </c>
      <c r="C71" s="1000" t="s">
        <v>634</v>
      </c>
      <c r="D71" s="1000"/>
      <c r="E71" s="1000"/>
      <c r="F71" s="1000"/>
      <c r="G71" s="1000"/>
      <c r="H71" s="1000"/>
      <c r="I71" s="1000"/>
      <c r="J71" s="683" t="s">
        <v>607</v>
      </c>
      <c r="K71" s="683" t="s">
        <v>15</v>
      </c>
      <c r="L71" s="635">
        <v>2</v>
      </c>
      <c r="M71" s="695">
        <v>10</v>
      </c>
      <c r="N71" s="696">
        <v>8</v>
      </c>
      <c r="O71" s="696">
        <v>6</v>
      </c>
      <c r="P71" s="696">
        <v>6</v>
      </c>
    </row>
    <row r="72" spans="1:16" ht="37.5" customHeight="1" x14ac:dyDescent="0.25">
      <c r="A72" s="1139"/>
      <c r="B72" s="684" t="s">
        <v>415</v>
      </c>
      <c r="C72" s="1001" t="s">
        <v>635</v>
      </c>
      <c r="D72" s="1002"/>
      <c r="E72" s="1002"/>
      <c r="F72" s="1002"/>
      <c r="G72" s="1002"/>
      <c r="H72" s="1002"/>
      <c r="I72" s="1003"/>
      <c r="J72" s="683" t="s">
        <v>112</v>
      </c>
      <c r="K72" s="683" t="s">
        <v>15</v>
      </c>
      <c r="L72" s="683" t="s">
        <v>15</v>
      </c>
      <c r="M72" s="676">
        <v>100</v>
      </c>
      <c r="N72" s="676">
        <v>100</v>
      </c>
      <c r="O72" s="676">
        <v>100</v>
      </c>
      <c r="P72" s="676">
        <v>100</v>
      </c>
    </row>
    <row r="73" spans="1:16" ht="22.5" customHeight="1" thickBot="1" x14ac:dyDescent="0.3">
      <c r="A73" s="1139"/>
      <c r="B73" s="684" t="s">
        <v>407</v>
      </c>
      <c r="C73" s="1001" t="s">
        <v>636</v>
      </c>
      <c r="D73" s="1002"/>
      <c r="E73" s="1002"/>
      <c r="F73" s="1002"/>
      <c r="G73" s="1002"/>
      <c r="H73" s="1002"/>
      <c r="I73" s="1003"/>
      <c r="J73" s="683" t="s">
        <v>112</v>
      </c>
      <c r="K73" s="683" t="s">
        <v>15</v>
      </c>
      <c r="L73" s="639">
        <v>18.309999999999999</v>
      </c>
      <c r="M73" s="676">
        <v>5</v>
      </c>
      <c r="N73" s="676">
        <v>5</v>
      </c>
      <c r="O73" s="676">
        <v>5</v>
      </c>
      <c r="P73" s="676">
        <v>5</v>
      </c>
    </row>
    <row r="74" spans="1:16" ht="35.25" hidden="1" customHeight="1" x14ac:dyDescent="0.25">
      <c r="A74" s="1146"/>
      <c r="B74" s="697" t="s">
        <v>407</v>
      </c>
      <c r="C74" s="1137" t="s">
        <v>406</v>
      </c>
      <c r="D74" s="1137"/>
      <c r="E74" s="1137"/>
      <c r="F74" s="1137"/>
      <c r="G74" s="1137"/>
      <c r="H74" s="1137"/>
      <c r="I74" s="1137"/>
      <c r="J74" s="698" t="s">
        <v>149</v>
      </c>
      <c r="K74" s="699"/>
      <c r="L74" s="700"/>
      <c r="M74" s="701"/>
      <c r="N74" s="701"/>
      <c r="O74" s="701"/>
      <c r="P74" s="701"/>
    </row>
    <row r="75" spans="1:16" ht="35.25" customHeight="1" x14ac:dyDescent="0.25">
      <c r="A75" s="1138" t="s">
        <v>54</v>
      </c>
      <c r="B75" s="684" t="s">
        <v>144</v>
      </c>
      <c r="C75" s="1001" t="s">
        <v>637</v>
      </c>
      <c r="D75" s="1002"/>
      <c r="E75" s="1002"/>
      <c r="F75" s="1002"/>
      <c r="G75" s="1002"/>
      <c r="H75" s="1002"/>
      <c r="I75" s="1003"/>
      <c r="J75" s="684" t="s">
        <v>607</v>
      </c>
      <c r="K75" s="683" t="s">
        <v>15</v>
      </c>
      <c r="L75" s="635">
        <v>19</v>
      </c>
      <c r="M75" s="695">
        <v>15</v>
      </c>
      <c r="N75" s="680">
        <v>10</v>
      </c>
      <c r="O75" s="680">
        <v>10</v>
      </c>
      <c r="P75" s="680">
        <v>10</v>
      </c>
    </row>
    <row r="76" spans="1:16" ht="39.6" customHeight="1" x14ac:dyDescent="0.25">
      <c r="A76" s="1139"/>
      <c r="B76" s="684" t="s">
        <v>145</v>
      </c>
      <c r="C76" s="1001" t="s">
        <v>405</v>
      </c>
      <c r="D76" s="1002"/>
      <c r="E76" s="1002"/>
      <c r="F76" s="1002"/>
      <c r="G76" s="1002"/>
      <c r="H76" s="1002"/>
      <c r="I76" s="1003"/>
      <c r="J76" s="684" t="s">
        <v>607</v>
      </c>
      <c r="K76" s="683" t="s">
        <v>15</v>
      </c>
      <c r="L76" s="635">
        <v>9</v>
      </c>
      <c r="M76" s="695">
        <v>12</v>
      </c>
      <c r="N76" s="680">
        <v>12</v>
      </c>
      <c r="O76" s="680">
        <v>12</v>
      </c>
      <c r="P76" s="680">
        <v>12</v>
      </c>
    </row>
    <row r="77" spans="1:16" ht="31.9" customHeight="1" x14ac:dyDescent="0.25">
      <c r="A77" s="1139"/>
      <c r="B77" s="684" t="s">
        <v>147</v>
      </c>
      <c r="C77" s="1001" t="s">
        <v>638</v>
      </c>
      <c r="D77" s="1002"/>
      <c r="E77" s="1002"/>
      <c r="F77" s="1002"/>
      <c r="G77" s="1002"/>
      <c r="H77" s="1002"/>
      <c r="I77" s="1003"/>
      <c r="J77" s="684" t="s">
        <v>607</v>
      </c>
      <c r="K77" s="683" t="s">
        <v>15</v>
      </c>
      <c r="L77" s="635">
        <v>12</v>
      </c>
      <c r="M77" s="695">
        <v>12</v>
      </c>
      <c r="N77" s="680">
        <v>12</v>
      </c>
      <c r="O77" s="680">
        <v>12</v>
      </c>
      <c r="P77" s="680">
        <v>12</v>
      </c>
    </row>
    <row r="78" spans="1:16" ht="47.25" customHeight="1" thickBot="1" x14ac:dyDescent="0.3">
      <c r="A78" s="1139"/>
      <c r="B78" s="684" t="s">
        <v>169</v>
      </c>
      <c r="C78" s="1001" t="s">
        <v>639</v>
      </c>
      <c r="D78" s="1002"/>
      <c r="E78" s="1002"/>
      <c r="F78" s="1002"/>
      <c r="G78" s="1002"/>
      <c r="H78" s="1002"/>
      <c r="I78" s="1003"/>
      <c r="J78" s="684" t="s">
        <v>607</v>
      </c>
      <c r="K78" s="683" t="s">
        <v>15</v>
      </c>
      <c r="L78" s="635">
        <v>12</v>
      </c>
      <c r="M78" s="695">
        <v>8</v>
      </c>
      <c r="N78" s="696">
        <v>6</v>
      </c>
      <c r="O78" s="696">
        <v>6</v>
      </c>
      <c r="P78" s="696">
        <v>6</v>
      </c>
    </row>
    <row r="79" spans="1:16" ht="51" customHeight="1" x14ac:dyDescent="0.25">
      <c r="A79" s="637" t="s">
        <v>59</v>
      </c>
      <c r="B79" s="689" t="s">
        <v>148</v>
      </c>
      <c r="C79" s="989" t="s">
        <v>582</v>
      </c>
      <c r="D79" s="990"/>
      <c r="E79" s="990"/>
      <c r="F79" s="990"/>
      <c r="G79" s="990"/>
      <c r="H79" s="990"/>
      <c r="I79" s="991"/>
      <c r="J79" s="689" t="s">
        <v>640</v>
      </c>
      <c r="K79" s="683" t="s">
        <v>15</v>
      </c>
      <c r="L79" s="683" t="s">
        <v>15</v>
      </c>
      <c r="M79" s="683">
        <v>7.6</v>
      </c>
      <c r="N79" s="695">
        <v>8</v>
      </c>
      <c r="O79" s="695">
        <v>8.3000000000000007</v>
      </c>
      <c r="P79" s="695">
        <v>8.6</v>
      </c>
    </row>
    <row r="80" spans="1:16" ht="18.75" customHeight="1" x14ac:dyDescent="0.25">
      <c r="A80" s="636"/>
      <c r="B80" s="702"/>
      <c r="C80" s="703"/>
      <c r="D80" s="703"/>
      <c r="E80" s="703"/>
      <c r="F80" s="703"/>
      <c r="G80" s="703"/>
      <c r="H80" s="703"/>
      <c r="I80" s="703"/>
      <c r="J80" s="702"/>
      <c r="K80" s="704"/>
      <c r="L80" s="704"/>
      <c r="M80" s="704"/>
      <c r="N80" s="705"/>
      <c r="O80" s="705"/>
      <c r="P80" s="706"/>
    </row>
    <row r="81" spans="1:16" x14ac:dyDescent="0.25">
      <c r="A81" s="1147" t="s">
        <v>60</v>
      </c>
      <c r="B81" s="977"/>
      <c r="C81" s="977"/>
      <c r="D81" s="977"/>
      <c r="E81" s="977"/>
      <c r="F81" s="977"/>
      <c r="G81" s="977"/>
      <c r="H81" s="977"/>
      <c r="I81" s="977"/>
      <c r="J81" s="977"/>
      <c r="K81" s="977"/>
      <c r="L81" s="977"/>
      <c r="M81" s="977"/>
      <c r="N81" s="977"/>
      <c r="O81" s="977"/>
      <c r="P81" s="978"/>
    </row>
    <row r="82" spans="1:16" x14ac:dyDescent="0.25">
      <c r="A82" s="941" t="s">
        <v>7</v>
      </c>
      <c r="B82" s="942"/>
      <c r="C82" s="942"/>
      <c r="D82" s="943"/>
      <c r="E82" s="932" t="s">
        <v>2</v>
      </c>
      <c r="F82" s="933"/>
      <c r="G82" s="947">
        <v>2015</v>
      </c>
      <c r="H82" s="947"/>
      <c r="I82" s="481">
        <v>2016</v>
      </c>
      <c r="J82" s="481">
        <v>2017</v>
      </c>
      <c r="K82" s="948">
        <v>2018</v>
      </c>
      <c r="L82" s="948"/>
      <c r="M82" s="948">
        <v>2019</v>
      </c>
      <c r="N82" s="948"/>
      <c r="O82" s="948">
        <v>2020</v>
      </c>
      <c r="P82" s="948"/>
    </row>
    <row r="83" spans="1:16" x14ac:dyDescent="0.25">
      <c r="A83" s="944"/>
      <c r="B83" s="945"/>
      <c r="C83" s="945"/>
      <c r="D83" s="946"/>
      <c r="E83" s="481" t="s">
        <v>61</v>
      </c>
      <c r="F83" s="485" t="s">
        <v>62</v>
      </c>
      <c r="G83" s="932" t="s">
        <v>10</v>
      </c>
      <c r="H83" s="933"/>
      <c r="I83" s="481" t="s">
        <v>10</v>
      </c>
      <c r="J83" s="481" t="s">
        <v>11</v>
      </c>
      <c r="K83" s="932" t="s">
        <v>12</v>
      </c>
      <c r="L83" s="933"/>
      <c r="M83" s="932" t="s">
        <v>13</v>
      </c>
      <c r="N83" s="933"/>
      <c r="O83" s="932" t="s">
        <v>13</v>
      </c>
      <c r="P83" s="933"/>
    </row>
    <row r="84" spans="1:16" ht="22.9" customHeight="1" x14ac:dyDescent="0.25">
      <c r="A84" s="1148" t="s">
        <v>403</v>
      </c>
      <c r="B84" s="1148"/>
      <c r="C84" s="1148"/>
      <c r="D84" s="1148"/>
      <c r="E84" s="430" t="s">
        <v>402</v>
      </c>
      <c r="F84" s="488"/>
      <c r="G84" s="935" t="s">
        <v>15</v>
      </c>
      <c r="H84" s="936"/>
      <c r="I84" s="488">
        <f>I85+I86+I89+I104+I107+I109+I114</f>
        <v>6599</v>
      </c>
      <c r="J84" s="496">
        <f>J85+J86+J89+J104+J107+J109+J114</f>
        <v>9564.6999999999989</v>
      </c>
      <c r="K84" s="1149">
        <f>K85+K86+K89+K104+K107+K109+K114</f>
        <v>9464.7000000000007</v>
      </c>
      <c r="L84" s="1149"/>
      <c r="M84" s="1149">
        <f t="shared" ref="M84" si="0">M85+M86+M89+M104+M107+M109+M114</f>
        <v>9464.6999999999989</v>
      </c>
      <c r="N84" s="1149"/>
      <c r="O84" s="1149">
        <f t="shared" ref="O84" si="1">O85+O86+O89+O104+O107+O109+O114</f>
        <v>9464.6999999999989</v>
      </c>
      <c r="P84" s="1149"/>
    </row>
    <row r="85" spans="1:16" ht="22.9" customHeight="1" x14ac:dyDescent="0.25">
      <c r="A85" s="1150" t="s">
        <v>467</v>
      </c>
      <c r="B85" s="1151"/>
      <c r="C85" s="1151"/>
      <c r="D85" s="1152"/>
      <c r="E85" s="481"/>
      <c r="F85" s="452">
        <v>211180</v>
      </c>
      <c r="G85" s="1153" t="s">
        <v>15</v>
      </c>
      <c r="H85" s="1154"/>
      <c r="I85" s="452">
        <v>3519.7</v>
      </c>
      <c r="J85" s="495">
        <v>3761.7</v>
      </c>
      <c r="K85" s="1155">
        <v>3996.5</v>
      </c>
      <c r="L85" s="1155"/>
      <c r="M85" s="1155">
        <v>4119.8999999999996</v>
      </c>
      <c r="N85" s="1155"/>
      <c r="O85" s="1155">
        <v>4248.3999999999996</v>
      </c>
      <c r="P85" s="1155"/>
    </row>
    <row r="86" spans="1:16" ht="30" customHeight="1" x14ac:dyDescent="0.25">
      <c r="A86" s="1006" t="s">
        <v>80</v>
      </c>
      <c r="B86" s="1007"/>
      <c r="C86" s="1007"/>
      <c r="D86" s="1008"/>
      <c r="E86" s="481"/>
      <c r="F86" s="452">
        <v>212000</v>
      </c>
      <c r="G86" s="1153" t="s">
        <v>15</v>
      </c>
      <c r="H86" s="1154"/>
      <c r="I86" s="452">
        <v>922.1</v>
      </c>
      <c r="J86" s="495">
        <v>966.6</v>
      </c>
      <c r="K86" s="1155">
        <v>1025.2</v>
      </c>
      <c r="L86" s="1155"/>
      <c r="M86" s="1155">
        <v>1059.2</v>
      </c>
      <c r="N86" s="1155"/>
      <c r="O86" s="1155">
        <v>1094.4000000000001</v>
      </c>
      <c r="P86" s="1155"/>
    </row>
    <row r="87" spans="1:16" ht="32.25" customHeight="1" x14ac:dyDescent="0.25">
      <c r="A87" s="1156" t="s">
        <v>210</v>
      </c>
      <c r="B87" s="1157"/>
      <c r="C87" s="1157"/>
      <c r="D87" s="1158"/>
      <c r="E87" s="481"/>
      <c r="F87" s="481">
        <v>212100</v>
      </c>
      <c r="G87" s="932" t="s">
        <v>15</v>
      </c>
      <c r="H87" s="933"/>
      <c r="I87" s="481">
        <v>775.7</v>
      </c>
      <c r="J87" s="494">
        <v>810</v>
      </c>
      <c r="K87" s="1119">
        <v>858.8</v>
      </c>
      <c r="L87" s="1119"/>
      <c r="M87" s="1119">
        <v>887.2</v>
      </c>
      <c r="N87" s="1119"/>
      <c r="O87" s="1119">
        <v>916.7</v>
      </c>
      <c r="P87" s="1119"/>
    </row>
    <row r="88" spans="1:16" ht="49.5" customHeight="1" x14ac:dyDescent="0.25">
      <c r="A88" s="1156" t="s">
        <v>211</v>
      </c>
      <c r="B88" s="1157"/>
      <c r="C88" s="1157"/>
      <c r="D88" s="1158"/>
      <c r="E88" s="481"/>
      <c r="F88" s="481">
        <v>212210</v>
      </c>
      <c r="G88" s="954" t="s">
        <v>15</v>
      </c>
      <c r="H88" s="955"/>
      <c r="I88" s="484">
        <v>146.4</v>
      </c>
      <c r="J88" s="497">
        <v>156.6</v>
      </c>
      <c r="K88" s="1130">
        <v>166.4</v>
      </c>
      <c r="L88" s="1130"/>
      <c r="M88" s="1130">
        <v>172</v>
      </c>
      <c r="N88" s="1130"/>
      <c r="O88" s="1130">
        <v>177.7</v>
      </c>
      <c r="P88" s="1130"/>
    </row>
    <row r="89" spans="1:16" ht="22.9" customHeight="1" x14ac:dyDescent="0.25">
      <c r="A89" s="1150" t="s">
        <v>83</v>
      </c>
      <c r="B89" s="1151"/>
      <c r="C89" s="1151"/>
      <c r="D89" s="1152"/>
      <c r="E89" s="481"/>
      <c r="F89" s="488">
        <v>220000</v>
      </c>
      <c r="G89" s="935" t="s">
        <v>15</v>
      </c>
      <c r="H89" s="936"/>
      <c r="I89" s="488">
        <v>1424.8</v>
      </c>
      <c r="J89" s="496">
        <v>3870</v>
      </c>
      <c r="K89" s="1149">
        <v>3694</v>
      </c>
      <c r="L89" s="1149"/>
      <c r="M89" s="1149">
        <v>3498</v>
      </c>
      <c r="N89" s="1149"/>
      <c r="O89" s="1149">
        <v>3384</v>
      </c>
      <c r="P89" s="1149"/>
    </row>
    <row r="90" spans="1:16" ht="22.9" customHeight="1" x14ac:dyDescent="0.25">
      <c r="A90" s="938" t="s">
        <v>212</v>
      </c>
      <c r="B90" s="939"/>
      <c r="C90" s="939"/>
      <c r="D90" s="940"/>
      <c r="E90" s="481"/>
      <c r="F90" s="481">
        <v>222210</v>
      </c>
      <c r="G90" s="932" t="s">
        <v>15</v>
      </c>
      <c r="H90" s="933"/>
      <c r="I90" s="481">
        <v>84.2</v>
      </c>
      <c r="J90" s="494">
        <v>105</v>
      </c>
      <c r="K90" s="1119">
        <v>105</v>
      </c>
      <c r="L90" s="1119"/>
      <c r="M90" s="1119">
        <v>105</v>
      </c>
      <c r="N90" s="1119"/>
      <c r="O90" s="1119">
        <v>105</v>
      </c>
      <c r="P90" s="1119"/>
    </row>
    <row r="91" spans="1:16" ht="22.9" customHeight="1" x14ac:dyDescent="0.25">
      <c r="A91" s="938" t="s">
        <v>85</v>
      </c>
      <c r="B91" s="939"/>
      <c r="C91" s="939"/>
      <c r="D91" s="940"/>
      <c r="E91" s="481"/>
      <c r="F91" s="481">
        <v>222220</v>
      </c>
      <c r="G91" s="932" t="s">
        <v>15</v>
      </c>
      <c r="H91" s="933"/>
      <c r="I91" s="481">
        <v>49.5</v>
      </c>
      <c r="J91" s="494">
        <v>85</v>
      </c>
      <c r="K91" s="1119">
        <v>70</v>
      </c>
      <c r="L91" s="1119"/>
      <c r="M91" s="1119">
        <v>70</v>
      </c>
      <c r="N91" s="1119"/>
      <c r="O91" s="1119">
        <v>70</v>
      </c>
      <c r="P91" s="1119"/>
    </row>
    <row r="92" spans="1:16" ht="22.9" customHeight="1" x14ac:dyDescent="0.25">
      <c r="A92" s="928" t="s">
        <v>379</v>
      </c>
      <c r="B92" s="929"/>
      <c r="C92" s="929"/>
      <c r="D92" s="930"/>
      <c r="E92" s="481"/>
      <c r="F92" s="481">
        <v>222300</v>
      </c>
      <c r="G92" s="932" t="s">
        <v>15</v>
      </c>
      <c r="H92" s="933"/>
      <c r="I92" s="481"/>
      <c r="J92" s="494">
        <v>25.9</v>
      </c>
      <c r="K92" s="1123">
        <v>26</v>
      </c>
      <c r="L92" s="1124"/>
      <c r="M92" s="1123">
        <v>26</v>
      </c>
      <c r="N92" s="1124"/>
      <c r="O92" s="1123">
        <v>26</v>
      </c>
      <c r="P92" s="1124"/>
    </row>
    <row r="93" spans="1:16" ht="22.9" customHeight="1" x14ac:dyDescent="0.25">
      <c r="A93" s="938" t="s">
        <v>401</v>
      </c>
      <c r="B93" s="939"/>
      <c r="C93" s="939"/>
      <c r="D93" s="940"/>
      <c r="E93" s="481"/>
      <c r="F93" s="483">
        <v>222400</v>
      </c>
      <c r="G93" s="972" t="s">
        <v>15</v>
      </c>
      <c r="H93" s="973"/>
      <c r="I93" s="483">
        <v>26.1</v>
      </c>
      <c r="J93" s="482">
        <v>30</v>
      </c>
      <c r="K93" s="1010">
        <v>11</v>
      </c>
      <c r="L93" s="1010"/>
      <c r="M93" s="1010">
        <v>11</v>
      </c>
      <c r="N93" s="1010"/>
      <c r="O93" s="1010">
        <v>11</v>
      </c>
      <c r="P93" s="1010"/>
    </row>
    <row r="94" spans="1:16" ht="22.9" customHeight="1" x14ac:dyDescent="0.25">
      <c r="A94" s="938" t="s">
        <v>400</v>
      </c>
      <c r="B94" s="939"/>
      <c r="C94" s="939"/>
      <c r="D94" s="940"/>
      <c r="E94" s="481"/>
      <c r="F94" s="483">
        <v>222500</v>
      </c>
      <c r="G94" s="972" t="s">
        <v>15</v>
      </c>
      <c r="H94" s="973"/>
      <c r="I94" s="483">
        <v>79.400000000000006</v>
      </c>
      <c r="J94" s="482">
        <v>80</v>
      </c>
      <c r="K94" s="1010">
        <v>75</v>
      </c>
      <c r="L94" s="1010"/>
      <c r="M94" s="1010">
        <v>75</v>
      </c>
      <c r="N94" s="1010"/>
      <c r="O94" s="1010">
        <v>75</v>
      </c>
      <c r="P94" s="1010"/>
    </row>
    <row r="95" spans="1:16" ht="22.9" customHeight="1" x14ac:dyDescent="0.25">
      <c r="A95" s="938" t="s">
        <v>89</v>
      </c>
      <c r="B95" s="939"/>
      <c r="C95" s="939"/>
      <c r="D95" s="940"/>
      <c r="E95" s="481"/>
      <c r="F95" s="483">
        <v>222600</v>
      </c>
      <c r="G95" s="972" t="s">
        <v>15</v>
      </c>
      <c r="H95" s="973"/>
      <c r="I95" s="483"/>
      <c r="J95" s="482">
        <v>50</v>
      </c>
      <c r="K95" s="1010">
        <v>50</v>
      </c>
      <c r="L95" s="1010"/>
      <c r="M95" s="1010">
        <v>50</v>
      </c>
      <c r="N95" s="1010"/>
      <c r="O95" s="1010">
        <v>50</v>
      </c>
      <c r="P95" s="1010"/>
    </row>
    <row r="96" spans="1:16" ht="22.9" customHeight="1" x14ac:dyDescent="0.25">
      <c r="A96" s="938" t="s">
        <v>229</v>
      </c>
      <c r="B96" s="939"/>
      <c r="C96" s="939"/>
      <c r="D96" s="940"/>
      <c r="E96" s="481"/>
      <c r="F96" s="481">
        <v>222710</v>
      </c>
      <c r="G96" s="932" t="s">
        <v>15</v>
      </c>
      <c r="H96" s="933"/>
      <c r="I96" s="506">
        <v>5</v>
      </c>
      <c r="J96" s="494">
        <v>30</v>
      </c>
      <c r="K96" s="1119">
        <v>50</v>
      </c>
      <c r="L96" s="1119"/>
      <c r="M96" s="1119">
        <v>50</v>
      </c>
      <c r="N96" s="1119"/>
      <c r="O96" s="1119">
        <v>50</v>
      </c>
      <c r="P96" s="1119"/>
    </row>
    <row r="97" spans="1:16" ht="22.9" customHeight="1" x14ac:dyDescent="0.25">
      <c r="A97" s="938" t="s">
        <v>230</v>
      </c>
      <c r="B97" s="939"/>
      <c r="C97" s="939"/>
      <c r="D97" s="940"/>
      <c r="E97" s="481"/>
      <c r="F97" s="481">
        <v>222720</v>
      </c>
      <c r="G97" s="932" t="s">
        <v>15</v>
      </c>
      <c r="H97" s="933"/>
      <c r="I97" s="481">
        <v>196.4</v>
      </c>
      <c r="J97" s="494">
        <v>250</v>
      </c>
      <c r="K97" s="1119">
        <v>210</v>
      </c>
      <c r="L97" s="1119"/>
      <c r="M97" s="1119">
        <v>210</v>
      </c>
      <c r="N97" s="1119"/>
      <c r="O97" s="1119">
        <v>210</v>
      </c>
      <c r="P97" s="1119"/>
    </row>
    <row r="98" spans="1:16" ht="22.9" customHeight="1" x14ac:dyDescent="0.25">
      <c r="A98" s="938" t="s">
        <v>184</v>
      </c>
      <c r="B98" s="939"/>
      <c r="C98" s="939"/>
      <c r="D98" s="940"/>
      <c r="E98" s="481"/>
      <c r="F98" s="481">
        <v>222910</v>
      </c>
      <c r="G98" s="932" t="s">
        <v>15</v>
      </c>
      <c r="H98" s="933"/>
      <c r="I98" s="481">
        <v>1.6</v>
      </c>
      <c r="J98" s="494">
        <v>30</v>
      </c>
      <c r="K98" s="1119">
        <v>30</v>
      </c>
      <c r="L98" s="1119"/>
      <c r="M98" s="1119">
        <v>30</v>
      </c>
      <c r="N98" s="1119"/>
      <c r="O98" s="1119">
        <v>30</v>
      </c>
      <c r="P98" s="1119"/>
    </row>
    <row r="99" spans="1:16" ht="22.9" customHeight="1" x14ac:dyDescent="0.25">
      <c r="A99" s="938" t="s">
        <v>399</v>
      </c>
      <c r="B99" s="939"/>
      <c r="C99" s="939"/>
      <c r="D99" s="940"/>
      <c r="E99" s="481"/>
      <c r="F99" s="481">
        <v>222920</v>
      </c>
      <c r="G99" s="932" t="s">
        <v>15</v>
      </c>
      <c r="H99" s="933"/>
      <c r="I99" s="481">
        <v>5.6</v>
      </c>
      <c r="J99" s="494">
        <v>50</v>
      </c>
      <c r="K99" s="1119">
        <v>50</v>
      </c>
      <c r="L99" s="1119"/>
      <c r="M99" s="1119">
        <v>50</v>
      </c>
      <c r="N99" s="1119"/>
      <c r="O99" s="1119">
        <v>50</v>
      </c>
      <c r="P99" s="1119"/>
    </row>
    <row r="100" spans="1:16" ht="22.9" customHeight="1" x14ac:dyDescent="0.25">
      <c r="A100" s="938" t="s">
        <v>92</v>
      </c>
      <c r="B100" s="939"/>
      <c r="C100" s="939"/>
      <c r="D100" s="940"/>
      <c r="E100" s="481"/>
      <c r="F100" s="481">
        <v>222940</v>
      </c>
      <c r="G100" s="932" t="s">
        <v>15</v>
      </c>
      <c r="H100" s="933"/>
      <c r="I100" s="481">
        <v>20.6</v>
      </c>
      <c r="J100" s="494">
        <v>40</v>
      </c>
      <c r="K100" s="1119">
        <v>50</v>
      </c>
      <c r="L100" s="1119"/>
      <c r="M100" s="1119">
        <v>50</v>
      </c>
      <c r="N100" s="1119"/>
      <c r="O100" s="1119">
        <v>50</v>
      </c>
      <c r="P100" s="1119"/>
    </row>
    <row r="101" spans="1:16" ht="22.9" customHeight="1" x14ac:dyDescent="0.25">
      <c r="A101" s="938" t="s">
        <v>398</v>
      </c>
      <c r="B101" s="939"/>
      <c r="C101" s="939"/>
      <c r="D101" s="940"/>
      <c r="E101" s="481"/>
      <c r="F101" s="481">
        <v>222960</v>
      </c>
      <c r="G101" s="932" t="s">
        <v>15</v>
      </c>
      <c r="H101" s="933"/>
      <c r="I101" s="481">
        <v>798.8</v>
      </c>
      <c r="J101" s="494">
        <v>2700</v>
      </c>
      <c r="K101" s="1119">
        <v>2500</v>
      </c>
      <c r="L101" s="1119"/>
      <c r="M101" s="1119">
        <v>2304</v>
      </c>
      <c r="N101" s="1119"/>
      <c r="O101" s="1119">
        <v>2190</v>
      </c>
      <c r="P101" s="1119"/>
    </row>
    <row r="102" spans="1:16" ht="22.9" customHeight="1" x14ac:dyDescent="0.25">
      <c r="A102" s="938" t="s">
        <v>397</v>
      </c>
      <c r="B102" s="939"/>
      <c r="C102" s="939"/>
      <c r="D102" s="940"/>
      <c r="E102" s="481"/>
      <c r="F102" s="481">
        <v>222980</v>
      </c>
      <c r="G102" s="932" t="s">
        <v>15</v>
      </c>
      <c r="H102" s="933"/>
      <c r="I102" s="481">
        <v>31.6</v>
      </c>
      <c r="J102" s="494">
        <v>20</v>
      </c>
      <c r="K102" s="1123">
        <v>30</v>
      </c>
      <c r="L102" s="1124"/>
      <c r="M102" s="1123">
        <v>30</v>
      </c>
      <c r="N102" s="1124"/>
      <c r="O102" s="1123">
        <v>30</v>
      </c>
      <c r="P102" s="1124"/>
    </row>
    <row r="103" spans="1:16" ht="22.9" customHeight="1" x14ac:dyDescent="0.25">
      <c r="A103" s="938" t="s">
        <v>94</v>
      </c>
      <c r="B103" s="939"/>
      <c r="C103" s="939"/>
      <c r="D103" s="940"/>
      <c r="E103" s="481"/>
      <c r="F103" s="481">
        <v>222990</v>
      </c>
      <c r="G103" s="932" t="s">
        <v>15</v>
      </c>
      <c r="H103" s="933"/>
      <c r="I103" s="481">
        <v>126</v>
      </c>
      <c r="J103" s="494">
        <v>400</v>
      </c>
      <c r="K103" s="1119">
        <v>437</v>
      </c>
      <c r="L103" s="1119"/>
      <c r="M103" s="1119">
        <v>437</v>
      </c>
      <c r="N103" s="1119"/>
      <c r="O103" s="1119">
        <v>437</v>
      </c>
      <c r="P103" s="1119"/>
    </row>
    <row r="104" spans="1:16" ht="22.5" customHeight="1" x14ac:dyDescent="0.25">
      <c r="A104" s="1150" t="s">
        <v>95</v>
      </c>
      <c r="B104" s="1151"/>
      <c r="C104" s="1151"/>
      <c r="D104" s="1152"/>
      <c r="E104" s="481"/>
      <c r="F104" s="488">
        <v>270000</v>
      </c>
      <c r="G104" s="935" t="s">
        <v>15</v>
      </c>
      <c r="H104" s="936"/>
      <c r="I104" s="488">
        <v>51.8</v>
      </c>
      <c r="J104" s="496">
        <v>80</v>
      </c>
      <c r="K104" s="1009">
        <v>80</v>
      </c>
      <c r="L104" s="1019"/>
      <c r="M104" s="1009">
        <v>80</v>
      </c>
      <c r="N104" s="1019"/>
      <c r="O104" s="1009">
        <v>80</v>
      </c>
      <c r="P104" s="1019"/>
    </row>
    <row r="105" spans="1:16" ht="31.5" customHeight="1" x14ac:dyDescent="0.25">
      <c r="A105" s="1156" t="s">
        <v>217</v>
      </c>
      <c r="B105" s="1157"/>
      <c r="C105" s="1157"/>
      <c r="D105" s="1158"/>
      <c r="E105" s="481"/>
      <c r="F105" s="481">
        <v>273200</v>
      </c>
      <c r="G105" s="954" t="s">
        <v>15</v>
      </c>
      <c r="H105" s="955"/>
      <c r="I105" s="484">
        <v>36.299999999999997</v>
      </c>
      <c r="J105" s="497">
        <v>60</v>
      </c>
      <c r="K105" s="1130">
        <v>60</v>
      </c>
      <c r="L105" s="1130"/>
      <c r="M105" s="1130">
        <v>60</v>
      </c>
      <c r="N105" s="1130"/>
      <c r="O105" s="1130">
        <v>60</v>
      </c>
      <c r="P105" s="1130"/>
    </row>
    <row r="106" spans="1:16" ht="47.25" customHeight="1" x14ac:dyDescent="0.25">
      <c r="A106" s="1156" t="s">
        <v>396</v>
      </c>
      <c r="B106" s="1157"/>
      <c r="C106" s="1157"/>
      <c r="D106" s="1158"/>
      <c r="E106" s="481"/>
      <c r="F106" s="481">
        <v>273500</v>
      </c>
      <c r="G106" s="954" t="s">
        <v>15</v>
      </c>
      <c r="H106" s="955"/>
      <c r="I106" s="484">
        <v>15.5</v>
      </c>
      <c r="J106" s="497">
        <v>20</v>
      </c>
      <c r="K106" s="1130">
        <v>20</v>
      </c>
      <c r="L106" s="1130"/>
      <c r="M106" s="1130">
        <v>20</v>
      </c>
      <c r="N106" s="1130"/>
      <c r="O106" s="1130">
        <v>20</v>
      </c>
      <c r="P106" s="1130"/>
    </row>
    <row r="107" spans="1:16" ht="22.9" customHeight="1" x14ac:dyDescent="0.25">
      <c r="A107" s="1150" t="s">
        <v>171</v>
      </c>
      <c r="B107" s="1151"/>
      <c r="C107" s="1151"/>
      <c r="D107" s="1152"/>
      <c r="E107" s="488"/>
      <c r="F107" s="488">
        <v>280000</v>
      </c>
      <c r="G107" s="935" t="s">
        <v>15</v>
      </c>
      <c r="H107" s="936"/>
      <c r="I107" s="488"/>
      <c r="J107" s="496">
        <v>150</v>
      </c>
      <c r="K107" s="1009">
        <v>150</v>
      </c>
      <c r="L107" s="1019"/>
      <c r="M107" s="1009">
        <v>150</v>
      </c>
      <c r="N107" s="1019"/>
      <c r="O107" s="1009">
        <v>150</v>
      </c>
      <c r="P107" s="1019"/>
    </row>
    <row r="108" spans="1:16" ht="36.75" customHeight="1" x14ac:dyDescent="0.25">
      <c r="A108" s="1156" t="s">
        <v>395</v>
      </c>
      <c r="B108" s="1157"/>
      <c r="C108" s="1157"/>
      <c r="D108" s="1158"/>
      <c r="E108" s="481"/>
      <c r="F108" s="481">
        <v>281361</v>
      </c>
      <c r="G108" s="954" t="s">
        <v>15</v>
      </c>
      <c r="H108" s="955"/>
      <c r="I108" s="484"/>
      <c r="J108" s="497">
        <v>150</v>
      </c>
      <c r="K108" s="1130">
        <v>150</v>
      </c>
      <c r="L108" s="1130"/>
      <c r="M108" s="1130">
        <v>150</v>
      </c>
      <c r="N108" s="1130"/>
      <c r="O108" s="1130">
        <v>150</v>
      </c>
      <c r="P108" s="1130"/>
    </row>
    <row r="109" spans="1:16" ht="19.5" customHeight="1" x14ac:dyDescent="0.25">
      <c r="A109" s="1006" t="s">
        <v>98</v>
      </c>
      <c r="B109" s="1007"/>
      <c r="C109" s="1007"/>
      <c r="D109" s="1008"/>
      <c r="E109" s="488"/>
      <c r="F109" s="488">
        <v>310000</v>
      </c>
      <c r="G109" s="935" t="s">
        <v>15</v>
      </c>
      <c r="H109" s="936"/>
      <c r="I109" s="488">
        <v>543.20000000000005</v>
      </c>
      <c r="J109" s="496">
        <v>360</v>
      </c>
      <c r="K109" s="1009">
        <v>240</v>
      </c>
      <c r="L109" s="1019"/>
      <c r="M109" s="1009">
        <v>240</v>
      </c>
      <c r="N109" s="1019"/>
      <c r="O109" s="1009">
        <v>240</v>
      </c>
      <c r="P109" s="1019"/>
    </row>
    <row r="110" spans="1:16" ht="20.25" customHeight="1" x14ac:dyDescent="0.25">
      <c r="A110" s="938" t="s">
        <v>394</v>
      </c>
      <c r="B110" s="939"/>
      <c r="C110" s="939"/>
      <c r="D110" s="940"/>
      <c r="E110" s="483"/>
      <c r="F110" s="483">
        <v>314110</v>
      </c>
      <c r="G110" s="972" t="s">
        <v>15</v>
      </c>
      <c r="H110" s="973"/>
      <c r="I110" s="483">
        <v>104.2</v>
      </c>
      <c r="J110" s="482">
        <v>260</v>
      </c>
      <c r="K110" s="1010">
        <v>140</v>
      </c>
      <c r="L110" s="1010"/>
      <c r="M110" s="1010">
        <v>140</v>
      </c>
      <c r="N110" s="1010"/>
      <c r="O110" s="1010">
        <v>140</v>
      </c>
      <c r="P110" s="1010"/>
    </row>
    <row r="111" spans="1:16" ht="20.25" customHeight="1" x14ac:dyDescent="0.25">
      <c r="A111" s="928" t="s">
        <v>284</v>
      </c>
      <c r="B111" s="929"/>
      <c r="C111" s="929"/>
      <c r="D111" s="930"/>
      <c r="E111" s="483"/>
      <c r="F111" s="483">
        <v>315110</v>
      </c>
      <c r="G111" s="972" t="s">
        <v>539</v>
      </c>
      <c r="H111" s="973"/>
      <c r="I111" s="517">
        <v>400</v>
      </c>
      <c r="J111" s="482"/>
      <c r="K111" s="1014"/>
      <c r="L111" s="1015"/>
      <c r="M111" s="1014"/>
      <c r="N111" s="1015"/>
      <c r="O111" s="1014"/>
      <c r="P111" s="1015"/>
    </row>
    <row r="112" spans="1:16" ht="47.25" customHeight="1" x14ac:dyDescent="0.25">
      <c r="A112" s="1156" t="s">
        <v>393</v>
      </c>
      <c r="B112" s="1157"/>
      <c r="C112" s="1157"/>
      <c r="D112" s="1158"/>
      <c r="E112" s="481"/>
      <c r="F112" s="481">
        <v>316110</v>
      </c>
      <c r="G112" s="954" t="s">
        <v>15</v>
      </c>
      <c r="H112" s="955"/>
      <c r="I112" s="484">
        <v>22.9</v>
      </c>
      <c r="J112" s="497">
        <v>100</v>
      </c>
      <c r="K112" s="1130">
        <v>70</v>
      </c>
      <c r="L112" s="1130"/>
      <c r="M112" s="1130">
        <v>70</v>
      </c>
      <c r="N112" s="1130"/>
      <c r="O112" s="1130">
        <v>70</v>
      </c>
      <c r="P112" s="1130"/>
    </row>
    <row r="113" spans="1:16" ht="17.25" customHeight="1" x14ac:dyDescent="0.25">
      <c r="A113" s="952" t="s">
        <v>231</v>
      </c>
      <c r="B113" s="993"/>
      <c r="C113" s="993"/>
      <c r="D113" s="953"/>
      <c r="E113" s="481"/>
      <c r="F113" s="481">
        <v>317110</v>
      </c>
      <c r="G113" s="954" t="s">
        <v>15</v>
      </c>
      <c r="H113" s="955"/>
      <c r="I113" s="484">
        <v>16.100000000000001</v>
      </c>
      <c r="J113" s="497"/>
      <c r="K113" s="1126">
        <v>30</v>
      </c>
      <c r="L113" s="1127"/>
      <c r="M113" s="1126">
        <v>30</v>
      </c>
      <c r="N113" s="1127"/>
      <c r="O113" s="1126">
        <v>30</v>
      </c>
      <c r="P113" s="1127"/>
    </row>
    <row r="114" spans="1:16" ht="22.5" customHeight="1" x14ac:dyDescent="0.25">
      <c r="A114" s="1150" t="s">
        <v>101</v>
      </c>
      <c r="B114" s="1159"/>
      <c r="C114" s="1159"/>
      <c r="D114" s="1160"/>
      <c r="E114" s="481"/>
      <c r="F114" s="488">
        <v>330000</v>
      </c>
      <c r="G114" s="935" t="s">
        <v>15</v>
      </c>
      <c r="H114" s="936"/>
      <c r="I114" s="488">
        <v>137.4</v>
      </c>
      <c r="J114" s="496">
        <v>376.4</v>
      </c>
      <c r="K114" s="1149">
        <v>279</v>
      </c>
      <c r="L114" s="1149"/>
      <c r="M114" s="1149">
        <v>317.60000000000002</v>
      </c>
      <c r="N114" s="1149"/>
      <c r="O114" s="1149">
        <v>267.89999999999998</v>
      </c>
      <c r="P114" s="1149"/>
    </row>
    <row r="115" spans="1:16" ht="33" customHeight="1" x14ac:dyDescent="0.25">
      <c r="A115" s="1156" t="s">
        <v>102</v>
      </c>
      <c r="B115" s="1157"/>
      <c r="C115" s="1157"/>
      <c r="D115" s="1158"/>
      <c r="E115" s="481"/>
      <c r="F115" s="481">
        <v>331110</v>
      </c>
      <c r="G115" s="954" t="s">
        <v>15</v>
      </c>
      <c r="H115" s="955"/>
      <c r="I115" s="484">
        <v>21.7</v>
      </c>
      <c r="J115" s="497">
        <v>50</v>
      </c>
      <c r="K115" s="1130">
        <v>50</v>
      </c>
      <c r="L115" s="1130"/>
      <c r="M115" s="1130">
        <v>50</v>
      </c>
      <c r="N115" s="1130"/>
      <c r="O115" s="1130">
        <v>50</v>
      </c>
      <c r="P115" s="1130"/>
    </row>
    <row r="116" spans="1:16" ht="22.9" customHeight="1" x14ac:dyDescent="0.25">
      <c r="A116" s="938" t="s">
        <v>221</v>
      </c>
      <c r="B116" s="939"/>
      <c r="C116" s="939"/>
      <c r="D116" s="940"/>
      <c r="E116" s="481"/>
      <c r="F116" s="481">
        <v>332110</v>
      </c>
      <c r="G116" s="932" t="s">
        <v>15</v>
      </c>
      <c r="H116" s="933"/>
      <c r="I116" s="481">
        <v>3.4</v>
      </c>
      <c r="J116" s="494">
        <v>70</v>
      </c>
      <c r="K116" s="1119">
        <v>20</v>
      </c>
      <c r="L116" s="1119"/>
      <c r="M116" s="1119">
        <v>20</v>
      </c>
      <c r="N116" s="1119"/>
      <c r="O116" s="1119">
        <v>20</v>
      </c>
      <c r="P116" s="1119"/>
    </row>
    <row r="117" spans="1:16" ht="22.9" customHeight="1" x14ac:dyDescent="0.25">
      <c r="A117" s="938" t="s">
        <v>334</v>
      </c>
      <c r="B117" s="1151"/>
      <c r="C117" s="1151"/>
      <c r="D117" s="1152"/>
      <c r="E117" s="488"/>
      <c r="F117" s="481">
        <v>333110</v>
      </c>
      <c r="G117" s="935" t="s">
        <v>15</v>
      </c>
      <c r="H117" s="936"/>
      <c r="I117" s="481">
        <v>13.7</v>
      </c>
      <c r="J117" s="494"/>
      <c r="K117" s="1123">
        <v>10</v>
      </c>
      <c r="L117" s="1124"/>
      <c r="M117" s="1123">
        <v>10</v>
      </c>
      <c r="N117" s="1124"/>
      <c r="O117" s="1123">
        <v>10</v>
      </c>
      <c r="P117" s="1124"/>
    </row>
    <row r="118" spans="1:16" ht="33" customHeight="1" x14ac:dyDescent="0.25">
      <c r="A118" s="1156" t="s">
        <v>222</v>
      </c>
      <c r="B118" s="1157"/>
      <c r="C118" s="1157"/>
      <c r="D118" s="1158"/>
      <c r="E118" s="481"/>
      <c r="F118" s="481">
        <v>334110</v>
      </c>
      <c r="G118" s="954" t="s">
        <v>15</v>
      </c>
      <c r="H118" s="955"/>
      <c r="I118" s="484">
        <v>0.2</v>
      </c>
      <c r="J118" s="497">
        <v>5</v>
      </c>
      <c r="K118" s="1126">
        <v>5</v>
      </c>
      <c r="L118" s="1127"/>
      <c r="M118" s="1126">
        <v>5</v>
      </c>
      <c r="N118" s="1127"/>
      <c r="O118" s="1126">
        <v>5</v>
      </c>
      <c r="P118" s="1127"/>
    </row>
    <row r="119" spans="1:16" ht="31.5" customHeight="1" x14ac:dyDescent="0.25">
      <c r="A119" s="1156" t="s">
        <v>223</v>
      </c>
      <c r="B119" s="1157"/>
      <c r="C119" s="1157"/>
      <c r="D119" s="1158"/>
      <c r="E119" s="481"/>
      <c r="F119" s="481">
        <v>336110</v>
      </c>
      <c r="G119" s="954" t="s">
        <v>15</v>
      </c>
      <c r="H119" s="955"/>
      <c r="I119" s="484">
        <v>88.2</v>
      </c>
      <c r="J119" s="497">
        <v>201.4</v>
      </c>
      <c r="K119" s="1126">
        <v>124</v>
      </c>
      <c r="L119" s="1127"/>
      <c r="M119" s="1126">
        <v>162.6</v>
      </c>
      <c r="N119" s="1127"/>
      <c r="O119" s="1126">
        <v>112.9</v>
      </c>
      <c r="P119" s="1127"/>
    </row>
    <row r="120" spans="1:16" ht="27.75" customHeight="1" x14ac:dyDescent="0.25">
      <c r="A120" s="1156" t="s">
        <v>391</v>
      </c>
      <c r="B120" s="1157"/>
      <c r="C120" s="1157"/>
      <c r="D120" s="1158"/>
      <c r="E120" s="481"/>
      <c r="F120" s="481">
        <v>338110</v>
      </c>
      <c r="G120" s="954" t="s">
        <v>15</v>
      </c>
      <c r="H120" s="955"/>
      <c r="I120" s="484"/>
      <c r="J120" s="497"/>
      <c r="K120" s="1126"/>
      <c r="L120" s="1127"/>
      <c r="M120" s="1126"/>
      <c r="N120" s="1127"/>
      <c r="O120" s="1126"/>
      <c r="P120" s="1127"/>
    </row>
    <row r="121" spans="1:16" ht="22.5" customHeight="1" x14ac:dyDescent="0.25">
      <c r="A121" s="1156" t="s">
        <v>104</v>
      </c>
      <c r="B121" s="1157"/>
      <c r="C121" s="1157"/>
      <c r="D121" s="1158"/>
      <c r="E121" s="481"/>
      <c r="F121" s="481">
        <v>339110</v>
      </c>
      <c r="G121" s="932" t="s">
        <v>15</v>
      </c>
      <c r="H121" s="933"/>
      <c r="I121" s="481">
        <v>10.199999999999999</v>
      </c>
      <c r="J121" s="494">
        <v>50</v>
      </c>
      <c r="K121" s="1123">
        <v>70</v>
      </c>
      <c r="L121" s="1124"/>
      <c r="M121" s="1123">
        <v>70</v>
      </c>
      <c r="N121" s="1124"/>
      <c r="O121" s="1123">
        <v>70</v>
      </c>
      <c r="P121" s="1124"/>
    </row>
    <row r="122" spans="1:16" ht="22.15" customHeight="1" x14ac:dyDescent="0.25">
      <c r="A122" s="979" t="s">
        <v>63</v>
      </c>
      <c r="B122" s="977"/>
      <c r="C122" s="977"/>
      <c r="D122" s="977"/>
      <c r="E122" s="977"/>
      <c r="F122" s="977"/>
      <c r="G122" s="977"/>
      <c r="H122" s="977"/>
      <c r="I122" s="977"/>
      <c r="J122" s="977"/>
      <c r="K122" s="977"/>
      <c r="L122" s="977"/>
      <c r="M122" s="977"/>
      <c r="N122" s="977"/>
      <c r="O122" s="977"/>
      <c r="P122" s="978"/>
    </row>
    <row r="123" spans="1:16" ht="19.899999999999999" customHeight="1" x14ac:dyDescent="0.25">
      <c r="A123" s="947" t="s">
        <v>7</v>
      </c>
      <c r="B123" s="947"/>
      <c r="C123" s="947"/>
      <c r="D123" s="947"/>
      <c r="E123" s="947" t="s">
        <v>2</v>
      </c>
      <c r="F123" s="947"/>
      <c r="G123" s="947"/>
      <c r="H123" s="947"/>
      <c r="I123" s="1161" t="s">
        <v>64</v>
      </c>
      <c r="J123" s="1161" t="s">
        <v>65</v>
      </c>
      <c r="K123" s="1161" t="s">
        <v>445</v>
      </c>
      <c r="L123" s="484">
        <v>2017</v>
      </c>
      <c r="M123" s="1161" t="s">
        <v>446</v>
      </c>
      <c r="N123" s="481">
        <v>2018</v>
      </c>
      <c r="O123" s="481">
        <v>2019</v>
      </c>
      <c r="P123" s="481">
        <v>2020</v>
      </c>
    </row>
    <row r="124" spans="1:16" ht="63" customHeight="1" x14ac:dyDescent="0.25">
      <c r="A124" s="947"/>
      <c r="B124" s="947"/>
      <c r="C124" s="947"/>
      <c r="D124" s="947"/>
      <c r="E124" s="481" t="s">
        <v>66</v>
      </c>
      <c r="F124" s="481" t="s">
        <v>61</v>
      </c>
      <c r="G124" s="487" t="s">
        <v>12</v>
      </c>
      <c r="H124" s="485" t="s">
        <v>62</v>
      </c>
      <c r="I124" s="1161"/>
      <c r="J124" s="1161"/>
      <c r="K124" s="1161"/>
      <c r="L124" s="518" t="s">
        <v>67</v>
      </c>
      <c r="M124" s="1161"/>
      <c r="N124" s="487" t="s">
        <v>12</v>
      </c>
      <c r="O124" s="487" t="s">
        <v>13</v>
      </c>
      <c r="P124" s="487" t="s">
        <v>13</v>
      </c>
    </row>
    <row r="125" spans="1:16" x14ac:dyDescent="0.25">
      <c r="A125" s="932">
        <v>1</v>
      </c>
      <c r="B125" s="980"/>
      <c r="C125" s="980"/>
      <c r="D125" s="933"/>
      <c r="E125" s="481">
        <v>2</v>
      </c>
      <c r="F125" s="481">
        <v>3</v>
      </c>
      <c r="G125" s="481">
        <v>4</v>
      </c>
      <c r="H125" s="481">
        <v>5</v>
      </c>
      <c r="I125" s="481">
        <v>6</v>
      </c>
      <c r="J125" s="481">
        <v>7</v>
      </c>
      <c r="K125" s="481">
        <v>8</v>
      </c>
      <c r="L125" s="481">
        <v>9</v>
      </c>
      <c r="M125" s="481" t="s">
        <v>68</v>
      </c>
      <c r="N125" s="481">
        <v>11</v>
      </c>
      <c r="O125" s="481">
        <v>12</v>
      </c>
      <c r="P125" s="481">
        <v>13</v>
      </c>
    </row>
    <row r="126" spans="1:16" ht="22.9" customHeight="1" x14ac:dyDescent="0.25">
      <c r="A126" s="954"/>
      <c r="B126" s="976"/>
      <c r="C126" s="976"/>
      <c r="D126" s="955"/>
      <c r="E126" s="150"/>
      <c r="F126" s="150"/>
      <c r="G126" s="150"/>
      <c r="H126" s="150"/>
      <c r="I126" s="150"/>
      <c r="J126" s="150"/>
      <c r="K126" s="150"/>
      <c r="L126" s="150"/>
      <c r="M126" s="150"/>
      <c r="N126" s="150"/>
      <c r="O126" s="150"/>
      <c r="P126" s="150"/>
    </row>
    <row r="127" spans="1:16" ht="22.9" customHeight="1" x14ac:dyDescent="0.25">
      <c r="A127" s="954"/>
      <c r="B127" s="976"/>
      <c r="C127" s="976"/>
      <c r="D127" s="955"/>
      <c r="E127" s="150"/>
      <c r="F127" s="150"/>
      <c r="G127" s="150"/>
      <c r="H127" s="150"/>
      <c r="I127" s="150"/>
      <c r="J127" s="150"/>
      <c r="K127" s="150"/>
      <c r="L127" s="150"/>
      <c r="M127" s="150"/>
      <c r="N127" s="150"/>
      <c r="O127" s="150"/>
      <c r="P127" s="150"/>
    </row>
    <row r="128" spans="1:16" ht="22.9" customHeight="1" x14ac:dyDescent="0.25">
      <c r="A128" s="954"/>
      <c r="B128" s="976"/>
      <c r="C128" s="976"/>
      <c r="D128" s="955"/>
      <c r="E128" s="150"/>
      <c r="F128" s="150"/>
      <c r="G128" s="150"/>
      <c r="H128" s="150"/>
      <c r="I128" s="150"/>
      <c r="J128" s="150"/>
      <c r="K128" s="150"/>
      <c r="L128" s="150"/>
      <c r="M128" s="150"/>
      <c r="N128" s="150"/>
      <c r="O128" s="150"/>
      <c r="P128" s="150"/>
    </row>
    <row r="129" spans="1:16" ht="23.45" customHeight="1" x14ac:dyDescent="0.25"/>
    <row r="130" spans="1:16" s="519" customFormat="1" ht="24.6" customHeight="1" x14ac:dyDescent="0.25">
      <c r="A130" s="1163" t="s">
        <v>566</v>
      </c>
      <c r="B130" s="1164"/>
      <c r="C130" s="1164"/>
      <c r="D130" s="1164"/>
      <c r="E130" s="1164"/>
      <c r="F130" s="1164"/>
      <c r="G130" s="1164"/>
      <c r="H130" s="1164"/>
      <c r="I130" s="1164"/>
      <c r="J130" s="1164"/>
      <c r="K130" s="1164"/>
      <c r="L130" s="1164"/>
      <c r="M130" s="1164"/>
      <c r="N130" s="1164"/>
      <c r="O130" s="1164"/>
      <c r="P130" s="1165"/>
    </row>
    <row r="131" spans="1:16" s="519" customFormat="1" ht="24.6" customHeight="1" x14ac:dyDescent="0.25">
      <c r="A131" s="1166" t="s">
        <v>567</v>
      </c>
      <c r="B131" s="1167"/>
      <c r="C131" s="1167"/>
      <c r="D131" s="1167"/>
      <c r="E131" s="1167"/>
      <c r="F131" s="1167"/>
      <c r="G131" s="1167"/>
      <c r="H131" s="1167"/>
      <c r="I131" s="1167"/>
      <c r="J131" s="1167"/>
      <c r="K131" s="1167"/>
      <c r="L131" s="1167"/>
      <c r="M131" s="1167"/>
      <c r="N131" s="1167"/>
      <c r="O131" s="1167"/>
      <c r="P131" s="1168"/>
    </row>
    <row r="132" spans="1:16" s="519" customFormat="1" ht="24.6" customHeight="1" x14ac:dyDescent="0.25">
      <c r="A132" s="1166" t="s">
        <v>71</v>
      </c>
      <c r="B132" s="1167"/>
      <c r="C132" s="1167"/>
      <c r="D132" s="1167"/>
      <c r="E132" s="1167"/>
      <c r="F132" s="1167"/>
      <c r="G132" s="1167"/>
      <c r="H132" s="1167"/>
      <c r="I132" s="1167"/>
      <c r="J132" s="1167"/>
      <c r="K132" s="1167"/>
      <c r="L132" s="1167"/>
      <c r="M132" s="1167"/>
      <c r="N132" s="1167"/>
      <c r="O132" s="1167"/>
      <c r="P132" s="1168"/>
    </row>
    <row r="133" spans="1:16" s="519" customFormat="1" ht="24.6" customHeight="1" x14ac:dyDescent="0.25">
      <c r="A133" s="1169" t="s">
        <v>72</v>
      </c>
      <c r="B133" s="1170"/>
      <c r="C133" s="1170"/>
      <c r="D133" s="1170"/>
      <c r="E133" s="1170"/>
      <c r="F133" s="1170"/>
      <c r="G133" s="1170"/>
      <c r="H133" s="1170"/>
      <c r="I133" s="1170"/>
      <c r="J133" s="1170"/>
      <c r="K133" s="1170"/>
      <c r="L133" s="1170"/>
      <c r="M133" s="1170"/>
      <c r="N133" s="1170"/>
      <c r="O133" s="1170"/>
      <c r="P133" s="1171"/>
    </row>
    <row r="135" spans="1:16" ht="38.450000000000003" customHeight="1" x14ac:dyDescent="0.25">
      <c r="A135" s="1162" t="s">
        <v>73</v>
      </c>
      <c r="B135" s="1162"/>
      <c r="C135" s="1162"/>
      <c r="D135" s="1162"/>
      <c r="E135" s="1162"/>
      <c r="F135" s="1162"/>
      <c r="G135" s="1162"/>
      <c r="H135" s="1162"/>
      <c r="I135" s="1162"/>
      <c r="J135" s="1162"/>
      <c r="K135" s="1162"/>
      <c r="L135" s="1162"/>
      <c r="M135" s="1162"/>
      <c r="N135" s="1162"/>
      <c r="O135" s="1162"/>
      <c r="P135" s="1162"/>
    </row>
  </sheetData>
  <mergeCells count="421">
    <mergeCell ref="A135:P135"/>
    <mergeCell ref="A130:P130"/>
    <mergeCell ref="A131:P131"/>
    <mergeCell ref="A132:P132"/>
    <mergeCell ref="A133:P133"/>
    <mergeCell ref="A125:D125"/>
    <mergeCell ref="A126:D126"/>
    <mergeCell ref="A127:D127"/>
    <mergeCell ref="A128:D128"/>
    <mergeCell ref="A123:D124"/>
    <mergeCell ref="E123:H123"/>
    <mergeCell ref="I123:I124"/>
    <mergeCell ref="J123:J124"/>
    <mergeCell ref="K123:K124"/>
    <mergeCell ref="M123:M124"/>
    <mergeCell ref="A121:D121"/>
    <mergeCell ref="G121:H121"/>
    <mergeCell ref="K121:L121"/>
    <mergeCell ref="M121:N121"/>
    <mergeCell ref="A118:D118"/>
    <mergeCell ref="G118:H118"/>
    <mergeCell ref="K118:L118"/>
    <mergeCell ref="M118:N118"/>
    <mergeCell ref="O118:P118"/>
    <mergeCell ref="O121:P121"/>
    <mergeCell ref="A122:P122"/>
    <mergeCell ref="A119:D119"/>
    <mergeCell ref="G119:H119"/>
    <mergeCell ref="K119:L119"/>
    <mergeCell ref="M119:N119"/>
    <mergeCell ref="O119:P119"/>
    <mergeCell ref="A120:D120"/>
    <mergeCell ref="G120:H120"/>
    <mergeCell ref="K120:L120"/>
    <mergeCell ref="M120:N120"/>
    <mergeCell ref="O120:P120"/>
    <mergeCell ref="A116:D116"/>
    <mergeCell ref="G116:H116"/>
    <mergeCell ref="K116:L116"/>
    <mergeCell ref="M116:N116"/>
    <mergeCell ref="O116:P116"/>
    <mergeCell ref="A117:D117"/>
    <mergeCell ref="G117:H117"/>
    <mergeCell ref="K117:L117"/>
    <mergeCell ref="M117:N117"/>
    <mergeCell ref="O117:P117"/>
    <mergeCell ref="A114:D114"/>
    <mergeCell ref="G114:H114"/>
    <mergeCell ref="K114:L114"/>
    <mergeCell ref="M114:N114"/>
    <mergeCell ref="O114:P114"/>
    <mergeCell ref="A115:D115"/>
    <mergeCell ref="G115:H115"/>
    <mergeCell ref="K115:L115"/>
    <mergeCell ref="M115:N115"/>
    <mergeCell ref="O115:P115"/>
    <mergeCell ref="A112:D112"/>
    <mergeCell ref="G112:H112"/>
    <mergeCell ref="K112:L112"/>
    <mergeCell ref="M112:N112"/>
    <mergeCell ref="O112:P112"/>
    <mergeCell ref="A113:D113"/>
    <mergeCell ref="G113:H113"/>
    <mergeCell ref="K113:L113"/>
    <mergeCell ref="M113:N113"/>
    <mergeCell ref="O113:P113"/>
    <mergeCell ref="A110:D110"/>
    <mergeCell ref="G110:H110"/>
    <mergeCell ref="K110:L110"/>
    <mergeCell ref="M110:N110"/>
    <mergeCell ref="O110:P110"/>
    <mergeCell ref="A111:D111"/>
    <mergeCell ref="G111:H111"/>
    <mergeCell ref="K111:L111"/>
    <mergeCell ref="M111:N111"/>
    <mergeCell ref="O111:P111"/>
    <mergeCell ref="A108:D108"/>
    <mergeCell ref="G108:H108"/>
    <mergeCell ref="K108:L108"/>
    <mergeCell ref="M108:N108"/>
    <mergeCell ref="O108:P108"/>
    <mergeCell ref="A109:D109"/>
    <mergeCell ref="G109:H109"/>
    <mergeCell ref="K109:L109"/>
    <mergeCell ref="M109:N109"/>
    <mergeCell ref="O109:P109"/>
    <mergeCell ref="A106:D106"/>
    <mergeCell ref="G106:H106"/>
    <mergeCell ref="K106:L106"/>
    <mergeCell ref="M106:N106"/>
    <mergeCell ref="O106:P106"/>
    <mergeCell ref="A107:D107"/>
    <mergeCell ref="G107:H107"/>
    <mergeCell ref="K107:L107"/>
    <mergeCell ref="M107:N107"/>
    <mergeCell ref="O107:P107"/>
    <mergeCell ref="A104:D104"/>
    <mergeCell ref="G104:H104"/>
    <mergeCell ref="K104:L104"/>
    <mergeCell ref="M104:N104"/>
    <mergeCell ref="O104:P104"/>
    <mergeCell ref="A105:D105"/>
    <mergeCell ref="G105:H105"/>
    <mergeCell ref="K105:L105"/>
    <mergeCell ref="M105:N105"/>
    <mergeCell ref="O105:P105"/>
    <mergeCell ref="A102:D102"/>
    <mergeCell ref="G102:H102"/>
    <mergeCell ref="K102:L102"/>
    <mergeCell ref="M102:N102"/>
    <mergeCell ref="O102:P102"/>
    <mergeCell ref="A103:D103"/>
    <mergeCell ref="G103:H103"/>
    <mergeCell ref="K103:L103"/>
    <mergeCell ref="M103:N103"/>
    <mergeCell ref="O103:P103"/>
    <mergeCell ref="A100:D100"/>
    <mergeCell ref="G100:H100"/>
    <mergeCell ref="K100:L100"/>
    <mergeCell ref="M100:N100"/>
    <mergeCell ref="O100:P100"/>
    <mergeCell ref="A101:D101"/>
    <mergeCell ref="G101:H101"/>
    <mergeCell ref="K101:L101"/>
    <mergeCell ref="M101:N101"/>
    <mergeCell ref="O101:P101"/>
    <mergeCell ref="A98:D98"/>
    <mergeCell ref="G98:H98"/>
    <mergeCell ref="K98:L98"/>
    <mergeCell ref="M98:N98"/>
    <mergeCell ref="O98:P98"/>
    <mergeCell ref="A99:D99"/>
    <mergeCell ref="G99:H99"/>
    <mergeCell ref="K99:L99"/>
    <mergeCell ref="M99:N99"/>
    <mergeCell ref="O99:P99"/>
    <mergeCell ref="A96:D96"/>
    <mergeCell ref="G96:H96"/>
    <mergeCell ref="K96:L96"/>
    <mergeCell ref="M96:N96"/>
    <mergeCell ref="O96:P96"/>
    <mergeCell ref="A97:D97"/>
    <mergeCell ref="G97:H97"/>
    <mergeCell ref="K97:L97"/>
    <mergeCell ref="M97:N97"/>
    <mergeCell ref="O97:P97"/>
    <mergeCell ref="A94:D94"/>
    <mergeCell ref="G94:H94"/>
    <mergeCell ref="K94:L94"/>
    <mergeCell ref="M94:N94"/>
    <mergeCell ref="O94:P94"/>
    <mergeCell ref="A95:D95"/>
    <mergeCell ref="G95:H95"/>
    <mergeCell ref="K95:L95"/>
    <mergeCell ref="M95:N95"/>
    <mergeCell ref="O95:P95"/>
    <mergeCell ref="A92:D92"/>
    <mergeCell ref="G92:H92"/>
    <mergeCell ref="K92:L92"/>
    <mergeCell ref="M92:N92"/>
    <mergeCell ref="O92:P92"/>
    <mergeCell ref="A93:D93"/>
    <mergeCell ref="G93:H93"/>
    <mergeCell ref="K93:L93"/>
    <mergeCell ref="M93:N93"/>
    <mergeCell ref="O93:P93"/>
    <mergeCell ref="A90:D90"/>
    <mergeCell ref="G90:H90"/>
    <mergeCell ref="K90:L90"/>
    <mergeCell ref="M90:N90"/>
    <mergeCell ref="O90:P90"/>
    <mergeCell ref="A91:D91"/>
    <mergeCell ref="G91:H91"/>
    <mergeCell ref="K91:L91"/>
    <mergeCell ref="M91:N91"/>
    <mergeCell ref="O91:P91"/>
    <mergeCell ref="A88:D88"/>
    <mergeCell ref="G88:H88"/>
    <mergeCell ref="K88:L88"/>
    <mergeCell ref="M88:N88"/>
    <mergeCell ref="O88:P88"/>
    <mergeCell ref="A89:D89"/>
    <mergeCell ref="G89:H89"/>
    <mergeCell ref="K89:L89"/>
    <mergeCell ref="M89:N89"/>
    <mergeCell ref="O89:P89"/>
    <mergeCell ref="A86:D86"/>
    <mergeCell ref="G86:H86"/>
    <mergeCell ref="K86:L86"/>
    <mergeCell ref="M86:N86"/>
    <mergeCell ref="O86:P86"/>
    <mergeCell ref="A87:D87"/>
    <mergeCell ref="G87:H87"/>
    <mergeCell ref="K87:L87"/>
    <mergeCell ref="M87:N87"/>
    <mergeCell ref="O87:P87"/>
    <mergeCell ref="A84:D84"/>
    <mergeCell ref="G84:H84"/>
    <mergeCell ref="K84:L84"/>
    <mergeCell ref="M84:N84"/>
    <mergeCell ref="O84:P84"/>
    <mergeCell ref="A85:D85"/>
    <mergeCell ref="G85:H85"/>
    <mergeCell ref="K85:L85"/>
    <mergeCell ref="M85:N85"/>
    <mergeCell ref="O85:P85"/>
    <mergeCell ref="C79:I79"/>
    <mergeCell ref="A81:P81"/>
    <mergeCell ref="A82:D83"/>
    <mergeCell ref="E82:F82"/>
    <mergeCell ref="G82:H82"/>
    <mergeCell ref="K82:L82"/>
    <mergeCell ref="M82:N82"/>
    <mergeCell ref="O82:P82"/>
    <mergeCell ref="G83:H83"/>
    <mergeCell ref="K83:L83"/>
    <mergeCell ref="M83:N83"/>
    <mergeCell ref="O83:P83"/>
    <mergeCell ref="C74:I74"/>
    <mergeCell ref="A75:A78"/>
    <mergeCell ref="C75:I75"/>
    <mergeCell ref="C76:I76"/>
    <mergeCell ref="C77:I77"/>
    <mergeCell ref="C78:I78"/>
    <mergeCell ref="A66:P66"/>
    <mergeCell ref="A67:A68"/>
    <mergeCell ref="B67:B68"/>
    <mergeCell ref="C67:I68"/>
    <mergeCell ref="J67:J68"/>
    <mergeCell ref="A69:A74"/>
    <mergeCell ref="C69:I69"/>
    <mergeCell ref="C70:I70"/>
    <mergeCell ref="C72:I72"/>
    <mergeCell ref="C73:I73"/>
    <mergeCell ref="C71:I71"/>
    <mergeCell ref="A62:P62"/>
    <mergeCell ref="A63:C63"/>
    <mergeCell ref="D63:P63"/>
    <mergeCell ref="A64:C64"/>
    <mergeCell ref="D64:P64"/>
    <mergeCell ref="A65:C65"/>
    <mergeCell ref="D65:P65"/>
    <mergeCell ref="A59:B59"/>
    <mergeCell ref="C59:N59"/>
    <mergeCell ref="O59:P59"/>
    <mergeCell ref="A60:B60"/>
    <mergeCell ref="C60:N60"/>
    <mergeCell ref="O60:P60"/>
    <mergeCell ref="A55:B55"/>
    <mergeCell ref="A56:P56"/>
    <mergeCell ref="A57:B57"/>
    <mergeCell ref="C57:N57"/>
    <mergeCell ref="O57:P57"/>
    <mergeCell ref="A58:B58"/>
    <mergeCell ref="C58:N58"/>
    <mergeCell ref="O58:P58"/>
    <mergeCell ref="A52:B52"/>
    <mergeCell ref="I52:J52"/>
    <mergeCell ref="A53:B53"/>
    <mergeCell ref="I53:J53"/>
    <mergeCell ref="A54:B54"/>
    <mergeCell ref="I54:J54"/>
    <mergeCell ref="A48:P48"/>
    <mergeCell ref="A49:B50"/>
    <mergeCell ref="C49:H49"/>
    <mergeCell ref="I49:J50"/>
    <mergeCell ref="A51:B51"/>
    <mergeCell ref="I51:J51"/>
    <mergeCell ref="A45:C45"/>
    <mergeCell ref="E45:F45"/>
    <mergeCell ref="G45:H45"/>
    <mergeCell ref="A46:C46"/>
    <mergeCell ref="E46:F46"/>
    <mergeCell ref="G46:H46"/>
    <mergeCell ref="A43:C43"/>
    <mergeCell ref="E43:F43"/>
    <mergeCell ref="G43:H43"/>
    <mergeCell ref="A44:C44"/>
    <mergeCell ref="E44:F44"/>
    <mergeCell ref="G44:H44"/>
    <mergeCell ref="A41:C41"/>
    <mergeCell ref="E41:F41"/>
    <mergeCell ref="G41:H41"/>
    <mergeCell ref="A42:C42"/>
    <mergeCell ref="E42:F42"/>
    <mergeCell ref="G42:H42"/>
    <mergeCell ref="A39:C39"/>
    <mergeCell ref="E39:F39"/>
    <mergeCell ref="G39:H39"/>
    <mergeCell ref="A40:C40"/>
    <mergeCell ref="E40:F40"/>
    <mergeCell ref="G40:H40"/>
    <mergeCell ref="A37:C38"/>
    <mergeCell ref="D37:F37"/>
    <mergeCell ref="G37:J37"/>
    <mergeCell ref="K37:M37"/>
    <mergeCell ref="N37:P37"/>
    <mergeCell ref="E38:F38"/>
    <mergeCell ref="G38:H38"/>
    <mergeCell ref="A34:B34"/>
    <mergeCell ref="G34:H34"/>
    <mergeCell ref="K34:L34"/>
    <mergeCell ref="M34:N34"/>
    <mergeCell ref="O34:P34"/>
    <mergeCell ref="A36:P36"/>
    <mergeCell ref="A32:B32"/>
    <mergeCell ref="G32:H32"/>
    <mergeCell ref="K32:L32"/>
    <mergeCell ref="M32:N32"/>
    <mergeCell ref="O32:P32"/>
    <mergeCell ref="A33:B33"/>
    <mergeCell ref="G33:H33"/>
    <mergeCell ref="K33:L33"/>
    <mergeCell ref="M33:N33"/>
    <mergeCell ref="O33:P33"/>
    <mergeCell ref="A30:B30"/>
    <mergeCell ref="G30:H30"/>
    <mergeCell ref="K30:L30"/>
    <mergeCell ref="M30:N30"/>
    <mergeCell ref="O30:P30"/>
    <mergeCell ref="A31:B31"/>
    <mergeCell ref="G31:H31"/>
    <mergeCell ref="K31:L31"/>
    <mergeCell ref="M31:N31"/>
    <mergeCell ref="O31:P31"/>
    <mergeCell ref="A28:B28"/>
    <mergeCell ref="G28:H28"/>
    <mergeCell ref="K28:L28"/>
    <mergeCell ref="M28:N28"/>
    <mergeCell ref="O28:P28"/>
    <mergeCell ref="A29:B29"/>
    <mergeCell ref="G29:H29"/>
    <mergeCell ref="K29:L29"/>
    <mergeCell ref="M29:N29"/>
    <mergeCell ref="O29:P29"/>
    <mergeCell ref="A27:B27"/>
    <mergeCell ref="G27:H27"/>
    <mergeCell ref="K27:L27"/>
    <mergeCell ref="M27:N27"/>
    <mergeCell ref="O27:P27"/>
    <mergeCell ref="A25:B25"/>
    <mergeCell ref="G25:H25"/>
    <mergeCell ref="K25:L25"/>
    <mergeCell ref="M25:N25"/>
    <mergeCell ref="O25:P25"/>
    <mergeCell ref="A26:B26"/>
    <mergeCell ref="G26:H26"/>
    <mergeCell ref="K26:L26"/>
    <mergeCell ref="M26:N26"/>
    <mergeCell ref="O26:P26"/>
    <mergeCell ref="O23:P23"/>
    <mergeCell ref="A24:B24"/>
    <mergeCell ref="G24:H24"/>
    <mergeCell ref="K24:L24"/>
    <mergeCell ref="M24:N24"/>
    <mergeCell ref="O24:P24"/>
    <mergeCell ref="A21:P21"/>
    <mergeCell ref="A22:B23"/>
    <mergeCell ref="C22:F22"/>
    <mergeCell ref="G22:H22"/>
    <mergeCell ref="K22:L22"/>
    <mergeCell ref="M22:N22"/>
    <mergeCell ref="O22:P22"/>
    <mergeCell ref="G23:H23"/>
    <mergeCell ref="K23:L23"/>
    <mergeCell ref="M23:N23"/>
    <mergeCell ref="A19:D19"/>
    <mergeCell ref="G19:H19"/>
    <mergeCell ref="K19:L19"/>
    <mergeCell ref="M19:N19"/>
    <mergeCell ref="O19:P19"/>
    <mergeCell ref="A20:D20"/>
    <mergeCell ref="G20:H20"/>
    <mergeCell ref="K20:L20"/>
    <mergeCell ref="M20:N20"/>
    <mergeCell ref="O20:P20"/>
    <mergeCell ref="A17:D17"/>
    <mergeCell ref="G17:H17"/>
    <mergeCell ref="K17:L17"/>
    <mergeCell ref="M17:N17"/>
    <mergeCell ref="O17:P17"/>
    <mergeCell ref="A18:D18"/>
    <mergeCell ref="G18:H18"/>
    <mergeCell ref="K18:L18"/>
    <mergeCell ref="M18:N18"/>
    <mergeCell ref="O18:P18"/>
    <mergeCell ref="A15:D15"/>
    <mergeCell ref="G15:H15"/>
    <mergeCell ref="K15:L15"/>
    <mergeCell ref="M15:N15"/>
    <mergeCell ref="O15:P15"/>
    <mergeCell ref="A16:D16"/>
    <mergeCell ref="G16:H16"/>
    <mergeCell ref="K16:L16"/>
    <mergeCell ref="M16:N16"/>
    <mergeCell ref="O16:P16"/>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N1:P1"/>
    <mergeCell ref="E2:J2"/>
    <mergeCell ref="D3:L3"/>
    <mergeCell ref="A6:C6"/>
    <mergeCell ref="D6:O6"/>
    <mergeCell ref="A7:C7"/>
    <mergeCell ref="D7:O7"/>
    <mergeCell ref="K13:L13"/>
    <mergeCell ref="M13:N13"/>
    <mergeCell ref="O13:P13"/>
  </mergeCells>
  <pageMargins left="0.39370078740157483" right="0.15748031496062992" top="0.39370078740157483" bottom="0.31496062992125984" header="0.31496062992125984" footer="0.31496062992125984"/>
  <pageSetup paperSize="9" scale="9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30"/>
  <sheetViews>
    <sheetView showZeros="0" view="pageBreakPreview" topLeftCell="A50" zoomScale="92" zoomScaleNormal="90" zoomScaleSheetLayoutView="92" workbookViewId="0">
      <selection activeCell="C58" sqref="C58:N58"/>
    </sheetView>
  </sheetViews>
  <sheetFormatPr defaultColWidth="8.85546875" defaultRowHeight="15.75" x14ac:dyDescent="0.25"/>
  <cols>
    <col min="1" max="1" width="10.140625" style="82" customWidth="1"/>
    <col min="2" max="2" width="12.28515625" style="82" customWidth="1"/>
    <col min="3" max="3" width="8.28515625" style="82" customWidth="1"/>
    <col min="4" max="4" width="6.85546875" style="82" customWidth="1"/>
    <col min="5" max="5" width="8.140625" style="82" customWidth="1"/>
    <col min="6" max="6" width="8.5703125" style="82" customWidth="1"/>
    <col min="7" max="7" width="7.140625" style="82" customWidth="1"/>
    <col min="8" max="8" width="8.5703125" style="82" customWidth="1"/>
    <col min="9" max="9" width="9.7109375" style="82" customWidth="1"/>
    <col min="10" max="10" width="10" style="82" customWidth="1"/>
    <col min="11" max="11" width="8.7109375" style="82" customWidth="1"/>
    <col min="12" max="12" width="9" style="82" customWidth="1"/>
    <col min="13" max="13" width="8.7109375" style="82" customWidth="1"/>
    <col min="14" max="14" width="8.28515625" style="82" customWidth="1"/>
    <col min="15" max="15" width="7.5703125" style="82" customWidth="1"/>
    <col min="16" max="16" width="8.42578125" style="82" customWidth="1"/>
    <col min="17" max="16384" width="8.85546875" style="82"/>
  </cols>
  <sheetData>
    <row r="1" spans="1:16" x14ac:dyDescent="0.25">
      <c r="N1" s="810" t="s">
        <v>0</v>
      </c>
      <c r="O1" s="810"/>
      <c r="P1" s="810"/>
    </row>
    <row r="2" spans="1:16" ht="18.75" x14ac:dyDescent="0.25">
      <c r="E2" s="811" t="s">
        <v>1</v>
      </c>
      <c r="F2" s="811"/>
      <c r="G2" s="811"/>
      <c r="H2" s="811"/>
      <c r="I2" s="811"/>
      <c r="J2" s="811"/>
    </row>
    <row r="3" spans="1:16" ht="18.75" x14ac:dyDescent="0.25">
      <c r="D3" s="811" t="s">
        <v>430</v>
      </c>
      <c r="E3" s="811"/>
      <c r="F3" s="811"/>
      <c r="G3" s="811"/>
      <c r="H3" s="811"/>
      <c r="I3" s="811"/>
      <c r="J3" s="811"/>
      <c r="K3" s="811"/>
      <c r="L3" s="811"/>
    </row>
    <row r="4" spans="1:16" ht="18.75" x14ac:dyDescent="0.25">
      <c r="D4" s="550"/>
      <c r="E4" s="550"/>
      <c r="F4" s="550"/>
      <c r="G4" s="550"/>
      <c r="H4" s="550"/>
      <c r="I4" s="550"/>
      <c r="J4" s="550"/>
      <c r="K4" s="550"/>
      <c r="L4" s="550"/>
    </row>
    <row r="5" spans="1:16" x14ac:dyDescent="0.25">
      <c r="P5" s="549" t="s">
        <v>2</v>
      </c>
    </row>
    <row r="6" spans="1:16" ht="23.45" customHeight="1" x14ac:dyDescent="0.25">
      <c r="A6" s="794" t="s">
        <v>3</v>
      </c>
      <c r="B6" s="794"/>
      <c r="C6" s="794"/>
      <c r="D6" s="734" t="s">
        <v>553</v>
      </c>
      <c r="E6" s="734"/>
      <c r="F6" s="734"/>
      <c r="G6" s="734"/>
      <c r="H6" s="734"/>
      <c r="I6" s="734"/>
      <c r="J6" s="734"/>
      <c r="K6" s="734"/>
      <c r="L6" s="734"/>
      <c r="M6" s="734"/>
      <c r="N6" s="734"/>
      <c r="O6" s="734"/>
      <c r="P6" s="546">
        <v>1</v>
      </c>
    </row>
    <row r="7" spans="1:16" ht="23.45" customHeight="1" x14ac:dyDescent="0.25">
      <c r="A7" s="794" t="s">
        <v>4</v>
      </c>
      <c r="B7" s="794"/>
      <c r="C7" s="794"/>
      <c r="D7" s="1174" t="s">
        <v>524</v>
      </c>
      <c r="E7" s="1175"/>
      <c r="F7" s="1175"/>
      <c r="G7" s="1175"/>
      <c r="H7" s="1175"/>
      <c r="I7" s="1175"/>
      <c r="J7" s="1175"/>
      <c r="K7" s="1175"/>
      <c r="L7" s="1175"/>
      <c r="M7" s="1175"/>
      <c r="N7" s="1175"/>
      <c r="O7" s="1176"/>
      <c r="P7" s="177" t="s">
        <v>431</v>
      </c>
    </row>
    <row r="8" spans="1:16" ht="23.45" customHeight="1" x14ac:dyDescent="0.25">
      <c r="A8" s="794" t="s">
        <v>5</v>
      </c>
      <c r="B8" s="794"/>
      <c r="C8" s="794"/>
      <c r="D8" s="734"/>
      <c r="E8" s="734"/>
      <c r="F8" s="734"/>
      <c r="G8" s="734"/>
      <c r="H8" s="734"/>
      <c r="I8" s="734"/>
      <c r="J8" s="734"/>
      <c r="K8" s="734"/>
      <c r="L8" s="734"/>
      <c r="M8" s="734"/>
      <c r="N8" s="734"/>
      <c r="O8" s="734"/>
      <c r="P8" s="546"/>
    </row>
    <row r="10" spans="1:16" x14ac:dyDescent="0.25">
      <c r="A10" s="795" t="s">
        <v>192</v>
      </c>
      <c r="B10" s="796"/>
      <c r="C10" s="796"/>
      <c r="D10" s="796"/>
      <c r="E10" s="796"/>
      <c r="F10" s="796"/>
      <c r="G10" s="796"/>
      <c r="H10" s="796"/>
      <c r="I10" s="796"/>
      <c r="J10" s="796"/>
      <c r="K10" s="796"/>
      <c r="L10" s="796"/>
      <c r="M10" s="796"/>
      <c r="N10" s="796"/>
      <c r="O10" s="796"/>
      <c r="P10" s="797"/>
    </row>
    <row r="11" spans="1:16" x14ac:dyDescent="0.25">
      <c r="A11" s="559"/>
      <c r="B11" s="559"/>
      <c r="C11" s="559"/>
      <c r="D11" s="559"/>
      <c r="E11" s="559"/>
      <c r="F11" s="559"/>
      <c r="G11" s="559"/>
      <c r="H11" s="559"/>
      <c r="I11" s="559"/>
      <c r="J11" s="559"/>
      <c r="K11" s="559"/>
      <c r="L11" s="559"/>
      <c r="M11" s="559"/>
      <c r="N11" s="559"/>
      <c r="O11" s="559"/>
      <c r="P11" s="559"/>
    </row>
    <row r="12" spans="1:16" ht="21.6" customHeight="1" x14ac:dyDescent="0.25">
      <c r="A12" s="761" t="s">
        <v>7</v>
      </c>
      <c r="B12" s="762"/>
      <c r="C12" s="762"/>
      <c r="D12" s="763"/>
      <c r="E12" s="726" t="s">
        <v>2</v>
      </c>
      <c r="F12" s="727"/>
      <c r="G12" s="734">
        <v>2015</v>
      </c>
      <c r="H12" s="734"/>
      <c r="I12" s="546">
        <v>2016</v>
      </c>
      <c r="J12" s="546">
        <v>2017</v>
      </c>
      <c r="K12" s="736">
        <v>2018</v>
      </c>
      <c r="L12" s="736"/>
      <c r="M12" s="736">
        <v>2019</v>
      </c>
      <c r="N12" s="736"/>
      <c r="O12" s="736">
        <v>2020</v>
      </c>
      <c r="P12" s="736"/>
    </row>
    <row r="13" spans="1:16" ht="31.5" x14ac:dyDescent="0.25">
      <c r="A13" s="764"/>
      <c r="B13" s="765"/>
      <c r="C13" s="765"/>
      <c r="D13" s="766"/>
      <c r="E13" s="546" t="s">
        <v>8</v>
      </c>
      <c r="F13" s="552" t="s">
        <v>9</v>
      </c>
      <c r="G13" s="726" t="s">
        <v>10</v>
      </c>
      <c r="H13" s="727"/>
      <c r="I13" s="546" t="s">
        <v>10</v>
      </c>
      <c r="J13" s="546" t="s">
        <v>11</v>
      </c>
      <c r="K13" s="726" t="s">
        <v>12</v>
      </c>
      <c r="L13" s="727"/>
      <c r="M13" s="726" t="s">
        <v>13</v>
      </c>
      <c r="N13" s="727"/>
      <c r="O13" s="726" t="s">
        <v>13</v>
      </c>
      <c r="P13" s="727"/>
    </row>
    <row r="14" spans="1:16" ht="23.45" customHeight="1" x14ac:dyDescent="0.25">
      <c r="A14" s="735" t="s">
        <v>14</v>
      </c>
      <c r="B14" s="735"/>
      <c r="C14" s="735"/>
      <c r="D14" s="735"/>
      <c r="E14" s="546">
        <v>4</v>
      </c>
      <c r="F14" s="546"/>
      <c r="G14" s="751" t="s">
        <v>15</v>
      </c>
      <c r="H14" s="752"/>
      <c r="I14" s="547">
        <f>I15+I16+I17+I18+I19</f>
        <v>5484.2999999999993</v>
      </c>
      <c r="J14" s="547">
        <f>J15+J16+J17+J18+J19</f>
        <v>6431.3</v>
      </c>
      <c r="K14" s="751">
        <f>K15+K16+K17+K18+K19</f>
        <v>6431.3</v>
      </c>
      <c r="L14" s="752"/>
      <c r="M14" s="751">
        <f>M15+M16+M17+M18+M19</f>
        <v>6431.2999999999993</v>
      </c>
      <c r="N14" s="752"/>
      <c r="O14" s="751">
        <f>O15+O16+O17+O18+O19</f>
        <v>6431.3</v>
      </c>
      <c r="P14" s="752"/>
    </row>
    <row r="15" spans="1:16" ht="23.45" customHeight="1" x14ac:dyDescent="0.25">
      <c r="A15" s="794" t="s">
        <v>79</v>
      </c>
      <c r="B15" s="794"/>
      <c r="C15" s="794"/>
      <c r="D15" s="794"/>
      <c r="E15" s="546"/>
      <c r="F15" s="546">
        <v>21</v>
      </c>
      <c r="G15" s="726" t="s">
        <v>15</v>
      </c>
      <c r="H15" s="727"/>
      <c r="I15" s="546">
        <v>4484.8999999999996</v>
      </c>
      <c r="J15" s="546">
        <f>J84+J86</f>
        <v>5017.1000000000004</v>
      </c>
      <c r="K15" s="734">
        <f>K84+K86</f>
        <v>5262.62</v>
      </c>
      <c r="L15" s="734"/>
      <c r="M15" s="734">
        <f>M85+M86</f>
        <v>5429.03</v>
      </c>
      <c r="N15" s="734"/>
      <c r="O15" s="734">
        <f>O84+O86</f>
        <v>5602.09</v>
      </c>
      <c r="P15" s="734"/>
    </row>
    <row r="16" spans="1:16" ht="23.45" customHeight="1" x14ac:dyDescent="0.25">
      <c r="A16" s="794" t="s">
        <v>128</v>
      </c>
      <c r="B16" s="794"/>
      <c r="C16" s="794"/>
      <c r="D16" s="794"/>
      <c r="E16" s="546"/>
      <c r="F16" s="546">
        <v>22</v>
      </c>
      <c r="G16" s="734" t="s">
        <v>15</v>
      </c>
      <c r="H16" s="734"/>
      <c r="I16" s="546">
        <v>569</v>
      </c>
      <c r="J16" s="546">
        <f>J89</f>
        <v>845.9</v>
      </c>
      <c r="K16" s="734">
        <f>K89</f>
        <v>906.6</v>
      </c>
      <c r="L16" s="734"/>
      <c r="M16" s="734">
        <f>M89</f>
        <v>774.27</v>
      </c>
      <c r="N16" s="734"/>
      <c r="O16" s="734">
        <f>O89</f>
        <v>640.1</v>
      </c>
      <c r="P16" s="734"/>
    </row>
    <row r="17" spans="1:16" ht="23.45" customHeight="1" x14ac:dyDescent="0.25">
      <c r="A17" s="794" t="s">
        <v>358</v>
      </c>
      <c r="B17" s="794"/>
      <c r="C17" s="794"/>
      <c r="D17" s="794"/>
      <c r="E17" s="546"/>
      <c r="F17" s="546">
        <v>27</v>
      </c>
      <c r="G17" s="734" t="s">
        <v>15</v>
      </c>
      <c r="H17" s="734"/>
      <c r="I17" s="546">
        <v>18.899999999999999</v>
      </c>
      <c r="J17" s="546">
        <v>35</v>
      </c>
      <c r="K17" s="734">
        <v>35</v>
      </c>
      <c r="L17" s="734"/>
      <c r="M17" s="734">
        <v>35</v>
      </c>
      <c r="N17" s="734"/>
      <c r="O17" s="734">
        <v>20</v>
      </c>
      <c r="P17" s="734"/>
    </row>
    <row r="18" spans="1:16" ht="23.45" customHeight="1" x14ac:dyDescent="0.25">
      <c r="A18" s="794" t="s">
        <v>98</v>
      </c>
      <c r="B18" s="794"/>
      <c r="C18" s="794"/>
      <c r="D18" s="794"/>
      <c r="E18" s="546"/>
      <c r="F18" s="546">
        <v>31</v>
      </c>
      <c r="G18" s="734" t="s">
        <v>15</v>
      </c>
      <c r="H18" s="734"/>
      <c r="I18" s="546">
        <v>137.1</v>
      </c>
      <c r="J18" s="546">
        <v>183.6</v>
      </c>
      <c r="K18" s="734">
        <v>82.08</v>
      </c>
      <c r="L18" s="734"/>
      <c r="M18" s="734">
        <v>50</v>
      </c>
      <c r="N18" s="734"/>
      <c r="O18" s="734">
        <v>50</v>
      </c>
      <c r="P18" s="734"/>
    </row>
    <row r="19" spans="1:16" ht="23.45" customHeight="1" x14ac:dyDescent="0.25">
      <c r="A19" s="795" t="s">
        <v>101</v>
      </c>
      <c r="B19" s="1177"/>
      <c r="C19" s="1177"/>
      <c r="D19" s="1178"/>
      <c r="E19" s="546"/>
      <c r="F19" s="546">
        <v>33</v>
      </c>
      <c r="G19" s="734" t="s">
        <v>15</v>
      </c>
      <c r="H19" s="734"/>
      <c r="I19" s="546">
        <v>274.39999999999998</v>
      </c>
      <c r="J19" s="546">
        <v>349.7</v>
      </c>
      <c r="K19" s="734">
        <v>145</v>
      </c>
      <c r="L19" s="734"/>
      <c r="M19" s="734">
        <v>143</v>
      </c>
      <c r="N19" s="734"/>
      <c r="O19" s="734">
        <v>119.11</v>
      </c>
      <c r="P19" s="734"/>
    </row>
    <row r="20" spans="1:16" ht="23.45" customHeight="1" x14ac:dyDescent="0.25">
      <c r="A20" s="794"/>
      <c r="B20" s="794"/>
      <c r="C20" s="794"/>
      <c r="D20" s="794"/>
      <c r="E20" s="546"/>
      <c r="F20" s="546"/>
      <c r="G20" s="734" t="s">
        <v>15</v>
      </c>
      <c r="H20" s="734"/>
      <c r="I20" s="546"/>
      <c r="J20" s="546"/>
      <c r="K20" s="734"/>
      <c r="L20" s="734"/>
      <c r="M20" s="734"/>
      <c r="N20" s="734"/>
      <c r="O20" s="734"/>
      <c r="P20" s="734"/>
    </row>
    <row r="21" spans="1:16" ht="14.45" customHeight="1" x14ac:dyDescent="0.25"/>
    <row r="22" spans="1:16" ht="18.600000000000001" customHeight="1" x14ac:dyDescent="0.25">
      <c r="A22" s="761" t="s">
        <v>7</v>
      </c>
      <c r="B22" s="763"/>
      <c r="C22" s="736" t="s">
        <v>2</v>
      </c>
      <c r="D22" s="736"/>
      <c r="E22" s="736"/>
      <c r="F22" s="736"/>
      <c r="G22" s="734">
        <v>2015</v>
      </c>
      <c r="H22" s="734"/>
      <c r="I22" s="546">
        <v>2016</v>
      </c>
      <c r="J22" s="546">
        <v>2017</v>
      </c>
      <c r="K22" s="736">
        <v>2018</v>
      </c>
      <c r="L22" s="736"/>
      <c r="M22" s="736">
        <v>2019</v>
      </c>
      <c r="N22" s="736"/>
      <c r="O22" s="736">
        <v>2020</v>
      </c>
      <c r="P22" s="736"/>
    </row>
    <row r="23" spans="1:16" ht="35.450000000000003" customHeight="1" x14ac:dyDescent="0.25">
      <c r="A23" s="764"/>
      <c r="B23" s="766"/>
      <c r="C23" s="546" t="s">
        <v>16</v>
      </c>
      <c r="D23" s="546" t="s">
        <v>17</v>
      </c>
      <c r="E23" s="546" t="s">
        <v>8</v>
      </c>
      <c r="F23" s="552" t="s">
        <v>9</v>
      </c>
      <c r="G23" s="726" t="s">
        <v>10</v>
      </c>
      <c r="H23" s="727"/>
      <c r="I23" s="546" t="s">
        <v>10</v>
      </c>
      <c r="J23" s="546" t="s">
        <v>11</v>
      </c>
      <c r="K23" s="726" t="s">
        <v>12</v>
      </c>
      <c r="L23" s="727"/>
      <c r="M23" s="726" t="s">
        <v>13</v>
      </c>
      <c r="N23" s="727"/>
      <c r="O23" s="726" t="s">
        <v>13</v>
      </c>
      <c r="P23" s="727"/>
    </row>
    <row r="24" spans="1:16" ht="53.45" customHeight="1" x14ac:dyDescent="0.25">
      <c r="A24" s="808" t="s">
        <v>18</v>
      </c>
      <c r="B24" s="809"/>
      <c r="C24" s="78"/>
      <c r="D24" s="78"/>
      <c r="E24" s="78"/>
      <c r="F24" s="78"/>
      <c r="G24" s="750" t="s">
        <v>15</v>
      </c>
      <c r="H24" s="750"/>
      <c r="I24" s="568">
        <v>5484.3</v>
      </c>
      <c r="J24" s="79">
        <v>6431.3</v>
      </c>
      <c r="K24" s="1179">
        <v>6431.3</v>
      </c>
      <c r="L24" s="1179"/>
      <c r="M24" s="1179">
        <v>6431.3</v>
      </c>
      <c r="N24" s="1179"/>
      <c r="O24" s="1179">
        <v>6431.3</v>
      </c>
      <c r="P24" s="1179"/>
    </row>
    <row r="25" spans="1:16" ht="32.450000000000003" customHeight="1" x14ac:dyDescent="0.25">
      <c r="A25" s="806" t="s">
        <v>19</v>
      </c>
      <c r="B25" s="807"/>
      <c r="C25" s="546">
        <v>2</v>
      </c>
      <c r="D25" s="31">
        <v>1</v>
      </c>
      <c r="E25" s="31">
        <v>4</v>
      </c>
      <c r="F25" s="31">
        <v>14</v>
      </c>
      <c r="G25" s="734" t="s">
        <v>15</v>
      </c>
      <c r="H25" s="734"/>
      <c r="I25" s="548">
        <v>135.30000000000001</v>
      </c>
      <c r="J25" s="33">
        <v>124.4</v>
      </c>
      <c r="K25" s="736">
        <v>124.4</v>
      </c>
      <c r="L25" s="736"/>
      <c r="M25" s="736">
        <v>124.4</v>
      </c>
      <c r="N25" s="736"/>
      <c r="O25" s="736">
        <v>124.4</v>
      </c>
      <c r="P25" s="736"/>
    </row>
    <row r="26" spans="1:16" ht="18.600000000000001" customHeight="1" x14ac:dyDescent="0.25">
      <c r="A26" s="736"/>
      <c r="B26" s="736"/>
      <c r="C26" s="78"/>
      <c r="D26" s="78"/>
      <c r="E26" s="78"/>
      <c r="F26" s="78"/>
      <c r="G26" s="734" t="s">
        <v>15</v>
      </c>
      <c r="H26" s="734"/>
      <c r="I26" s="546"/>
      <c r="J26" s="78"/>
      <c r="K26" s="736"/>
      <c r="L26" s="736"/>
      <c r="M26" s="736"/>
      <c r="N26" s="736"/>
      <c r="O26" s="736"/>
      <c r="P26" s="736"/>
    </row>
    <row r="27" spans="1:16" ht="18.600000000000001" customHeight="1" x14ac:dyDescent="0.25">
      <c r="A27" s="736"/>
      <c r="B27" s="736"/>
      <c r="C27" s="78"/>
      <c r="D27" s="78"/>
      <c r="E27" s="78"/>
      <c r="F27" s="78"/>
      <c r="G27" s="734" t="s">
        <v>15</v>
      </c>
      <c r="H27" s="734"/>
      <c r="I27" s="546"/>
      <c r="J27" s="78"/>
      <c r="K27" s="736"/>
      <c r="L27" s="736"/>
      <c r="M27" s="736"/>
      <c r="N27" s="736"/>
      <c r="O27" s="736"/>
      <c r="P27" s="736"/>
    </row>
    <row r="28" spans="1:16" ht="18.600000000000001" customHeight="1" x14ac:dyDescent="0.25">
      <c r="A28" s="736"/>
      <c r="B28" s="736"/>
      <c r="C28" s="78"/>
      <c r="D28" s="78"/>
      <c r="E28" s="78"/>
      <c r="F28" s="78"/>
      <c r="G28" s="734" t="s">
        <v>15</v>
      </c>
      <c r="H28" s="734"/>
      <c r="I28" s="546"/>
      <c r="J28" s="78"/>
      <c r="K28" s="736"/>
      <c r="L28" s="736"/>
      <c r="M28" s="736"/>
      <c r="N28" s="736"/>
      <c r="O28" s="736"/>
      <c r="P28" s="736"/>
    </row>
    <row r="29" spans="1:16" ht="32.450000000000003" customHeight="1" x14ac:dyDescent="0.25">
      <c r="A29" s="806" t="s">
        <v>20</v>
      </c>
      <c r="B29" s="807"/>
      <c r="C29" s="106"/>
      <c r="D29" s="78"/>
      <c r="E29" s="78"/>
      <c r="F29" s="78"/>
      <c r="G29" s="734" t="s">
        <v>15</v>
      </c>
      <c r="H29" s="734"/>
      <c r="I29" s="546"/>
      <c r="J29" s="78"/>
      <c r="K29" s="736"/>
      <c r="L29" s="736"/>
      <c r="M29" s="736"/>
      <c r="N29" s="736"/>
      <c r="O29" s="736"/>
      <c r="P29" s="736"/>
    </row>
    <row r="30" spans="1:16" ht="19.149999999999999" customHeight="1" x14ac:dyDescent="0.25">
      <c r="A30" s="736"/>
      <c r="B30" s="736"/>
      <c r="C30" s="78"/>
      <c r="D30" s="78"/>
      <c r="E30" s="78"/>
      <c r="F30" s="78"/>
      <c r="G30" s="734" t="s">
        <v>15</v>
      </c>
      <c r="H30" s="734"/>
      <c r="I30" s="546"/>
      <c r="J30" s="78"/>
      <c r="K30" s="736"/>
      <c r="L30" s="736"/>
      <c r="M30" s="736"/>
      <c r="N30" s="736"/>
      <c r="O30" s="736"/>
      <c r="P30" s="736"/>
    </row>
    <row r="31" spans="1:16" ht="19.149999999999999" customHeight="1" x14ac:dyDescent="0.25">
      <c r="A31" s="742"/>
      <c r="B31" s="744"/>
      <c r="C31" s="78"/>
      <c r="D31" s="78"/>
      <c r="E31" s="78"/>
      <c r="F31" s="78"/>
      <c r="G31" s="726" t="s">
        <v>15</v>
      </c>
      <c r="H31" s="727"/>
      <c r="I31" s="546"/>
      <c r="J31" s="78"/>
      <c r="K31" s="742"/>
      <c r="L31" s="744"/>
      <c r="M31" s="742"/>
      <c r="N31" s="744"/>
      <c r="O31" s="742"/>
      <c r="P31" s="744"/>
    </row>
    <row r="32" spans="1:16" ht="19.149999999999999" customHeight="1" x14ac:dyDescent="0.25">
      <c r="A32" s="742"/>
      <c r="B32" s="744"/>
      <c r="C32" s="78"/>
      <c r="D32" s="78"/>
      <c r="E32" s="78"/>
      <c r="F32" s="78"/>
      <c r="G32" s="726" t="s">
        <v>15</v>
      </c>
      <c r="H32" s="727"/>
      <c r="I32" s="546"/>
      <c r="J32" s="78"/>
      <c r="K32" s="742"/>
      <c r="L32" s="744"/>
      <c r="M32" s="742"/>
      <c r="N32" s="744"/>
      <c r="O32" s="742"/>
      <c r="P32" s="744"/>
    </row>
    <row r="33" spans="1:16" ht="54" customHeight="1" x14ac:dyDescent="0.25">
      <c r="A33" s="806" t="s">
        <v>21</v>
      </c>
      <c r="B33" s="807"/>
      <c r="C33" s="546">
        <v>1</v>
      </c>
      <c r="D33" s="31">
        <v>1</v>
      </c>
      <c r="E33" s="31">
        <v>4</v>
      </c>
      <c r="F33" s="78"/>
      <c r="G33" s="726" t="s">
        <v>15</v>
      </c>
      <c r="H33" s="727"/>
      <c r="I33" s="548">
        <v>5349</v>
      </c>
      <c r="J33" s="33">
        <v>6306.9</v>
      </c>
      <c r="K33" s="742">
        <v>6306.9</v>
      </c>
      <c r="L33" s="744"/>
      <c r="M33" s="742">
        <v>6306.9</v>
      </c>
      <c r="N33" s="744"/>
      <c r="O33" s="742">
        <v>6306.9</v>
      </c>
      <c r="P33" s="744"/>
    </row>
    <row r="34" spans="1:16" ht="20.45" customHeight="1" x14ac:dyDescent="0.25">
      <c r="A34" s="742"/>
      <c r="B34" s="744"/>
      <c r="C34" s="78"/>
      <c r="D34" s="78"/>
      <c r="E34" s="78"/>
      <c r="F34" s="78"/>
      <c r="G34" s="726" t="s">
        <v>15</v>
      </c>
      <c r="H34" s="727"/>
      <c r="I34" s="546"/>
      <c r="J34" s="78"/>
      <c r="K34" s="742"/>
      <c r="L34" s="744"/>
      <c r="M34" s="742"/>
      <c r="N34" s="744"/>
      <c r="O34" s="742"/>
      <c r="P34" s="744"/>
    </row>
    <row r="35" spans="1:16" ht="14.45" customHeight="1" x14ac:dyDescent="0.25"/>
    <row r="36" spans="1:16" ht="14.45" customHeight="1" x14ac:dyDescent="0.25">
      <c r="A36" s="803" t="s">
        <v>194</v>
      </c>
      <c r="B36" s="804"/>
      <c r="C36" s="804"/>
      <c r="D36" s="804"/>
      <c r="E36" s="804"/>
      <c r="F36" s="804"/>
      <c r="G36" s="804"/>
      <c r="H36" s="804"/>
      <c r="I36" s="804"/>
      <c r="J36" s="804"/>
      <c r="K36" s="804"/>
      <c r="L36" s="804"/>
      <c r="M36" s="804"/>
      <c r="N36" s="804"/>
      <c r="O36" s="804"/>
      <c r="P36" s="805"/>
    </row>
    <row r="37" spans="1:16" ht="25.15" customHeight="1" x14ac:dyDescent="0.25">
      <c r="A37" s="734" t="s">
        <v>7</v>
      </c>
      <c r="B37" s="734"/>
      <c r="C37" s="734"/>
      <c r="D37" s="734" t="s">
        <v>2</v>
      </c>
      <c r="E37" s="734"/>
      <c r="F37" s="734"/>
      <c r="G37" s="734" t="s">
        <v>433</v>
      </c>
      <c r="H37" s="734"/>
      <c r="I37" s="734"/>
      <c r="J37" s="734"/>
      <c r="K37" s="734" t="s">
        <v>306</v>
      </c>
      <c r="L37" s="734"/>
      <c r="M37" s="734"/>
      <c r="N37" s="734" t="s">
        <v>434</v>
      </c>
      <c r="O37" s="734"/>
      <c r="P37" s="734"/>
    </row>
    <row r="38" spans="1:16" ht="64.150000000000006" customHeight="1" x14ac:dyDescent="0.25">
      <c r="A38" s="734"/>
      <c r="B38" s="734"/>
      <c r="C38" s="734"/>
      <c r="D38" s="546" t="s">
        <v>8</v>
      </c>
      <c r="E38" s="778" t="s">
        <v>23</v>
      </c>
      <c r="F38" s="778"/>
      <c r="G38" s="802" t="s">
        <v>24</v>
      </c>
      <c r="H38" s="802"/>
      <c r="I38" s="553" t="s">
        <v>25</v>
      </c>
      <c r="J38" s="553" t="s">
        <v>26</v>
      </c>
      <c r="K38" s="553" t="s">
        <v>24</v>
      </c>
      <c r="L38" s="553" t="s">
        <v>25</v>
      </c>
      <c r="M38" s="553" t="s">
        <v>26</v>
      </c>
      <c r="N38" s="553" t="s">
        <v>24</v>
      </c>
      <c r="O38" s="553" t="s">
        <v>25</v>
      </c>
      <c r="P38" s="553" t="s">
        <v>26</v>
      </c>
    </row>
    <row r="39" spans="1:16" ht="20.45" customHeight="1" x14ac:dyDescent="0.25">
      <c r="A39" s="794" t="s">
        <v>27</v>
      </c>
      <c r="B39" s="794"/>
      <c r="C39" s="794"/>
      <c r="D39" s="78">
        <v>4</v>
      </c>
      <c r="E39" s="734">
        <v>3</v>
      </c>
      <c r="F39" s="734"/>
      <c r="G39" s="734">
        <v>6431.3</v>
      </c>
      <c r="H39" s="734"/>
      <c r="I39" s="546"/>
      <c r="J39" s="546"/>
      <c r="K39" s="546">
        <v>6431.3</v>
      </c>
      <c r="L39" s="546"/>
      <c r="M39" s="546"/>
      <c r="N39" s="546">
        <v>6431.3</v>
      </c>
      <c r="O39" s="546"/>
      <c r="P39" s="546"/>
    </row>
    <row r="40" spans="1:16" s="107" customFormat="1" ht="20.45" customHeight="1" x14ac:dyDescent="0.25">
      <c r="A40" s="801" t="s">
        <v>132</v>
      </c>
      <c r="B40" s="801"/>
      <c r="C40" s="801"/>
      <c r="D40" s="554">
        <v>1</v>
      </c>
      <c r="E40" s="754">
        <v>3</v>
      </c>
      <c r="F40" s="754"/>
      <c r="G40" s="734">
        <v>6431.3</v>
      </c>
      <c r="H40" s="734"/>
      <c r="I40" s="554"/>
      <c r="J40" s="546"/>
      <c r="K40" s="546">
        <v>6431.3</v>
      </c>
      <c r="L40" s="554"/>
      <c r="M40" s="546"/>
      <c r="N40" s="546">
        <v>6431.3</v>
      </c>
      <c r="O40" s="554"/>
      <c r="P40" s="546"/>
    </row>
    <row r="41" spans="1:16" s="107" customFormat="1" ht="20.45" customHeight="1" x14ac:dyDescent="0.25">
      <c r="A41" s="801" t="s">
        <v>29</v>
      </c>
      <c r="B41" s="801"/>
      <c r="C41" s="801"/>
      <c r="D41" s="554" t="s">
        <v>30</v>
      </c>
      <c r="E41" s="754"/>
      <c r="F41" s="754"/>
      <c r="G41" s="754"/>
      <c r="H41" s="754"/>
      <c r="I41" s="554"/>
      <c r="J41" s="554"/>
      <c r="K41" s="554"/>
      <c r="L41" s="554"/>
      <c r="M41" s="554"/>
      <c r="N41" s="554"/>
      <c r="O41" s="554"/>
      <c r="P41" s="554"/>
    </row>
    <row r="42" spans="1:16" ht="20.45" customHeight="1" x14ac:dyDescent="0.25">
      <c r="A42" s="794"/>
      <c r="B42" s="794"/>
      <c r="C42" s="794"/>
      <c r="D42" s="78"/>
      <c r="E42" s="734"/>
      <c r="F42" s="734"/>
      <c r="G42" s="734"/>
      <c r="H42" s="734"/>
      <c r="I42" s="546"/>
      <c r="J42" s="546"/>
      <c r="K42" s="546"/>
      <c r="L42" s="546"/>
      <c r="M42" s="546"/>
      <c r="N42" s="546"/>
      <c r="O42" s="546"/>
      <c r="P42" s="546"/>
    </row>
    <row r="43" spans="1:16" ht="20.45" customHeight="1" x14ac:dyDescent="0.25">
      <c r="A43" s="794" t="s">
        <v>27</v>
      </c>
      <c r="B43" s="794"/>
      <c r="C43" s="794"/>
      <c r="D43" s="78">
        <v>4</v>
      </c>
      <c r="E43" s="734"/>
      <c r="F43" s="734"/>
      <c r="G43" s="734">
        <v>6431.3</v>
      </c>
      <c r="H43" s="734"/>
      <c r="I43" s="546"/>
      <c r="J43" s="546"/>
      <c r="K43" s="546">
        <v>6431.3</v>
      </c>
      <c r="L43" s="546"/>
      <c r="M43" s="546"/>
      <c r="N43" s="546">
        <v>6431.3</v>
      </c>
      <c r="O43" s="546"/>
      <c r="P43" s="546"/>
    </row>
    <row r="44" spans="1:16" s="107" customFormat="1" ht="20.45" customHeight="1" x14ac:dyDescent="0.25">
      <c r="A44" s="801" t="s">
        <v>31</v>
      </c>
      <c r="B44" s="801"/>
      <c r="C44" s="801"/>
      <c r="D44" s="108"/>
      <c r="E44" s="754">
        <v>2</v>
      </c>
      <c r="F44" s="754"/>
      <c r="G44" s="754">
        <v>124.4</v>
      </c>
      <c r="H44" s="754"/>
      <c r="I44" s="554"/>
      <c r="J44" s="554"/>
      <c r="K44" s="554">
        <v>124.4</v>
      </c>
      <c r="L44" s="554"/>
      <c r="M44" s="554"/>
      <c r="N44" s="554">
        <v>124.4</v>
      </c>
      <c r="O44" s="554"/>
      <c r="P44" s="554"/>
    </row>
    <row r="45" spans="1:16" s="107" customFormat="1" ht="20.45" customHeight="1" x14ac:dyDescent="0.25">
      <c r="A45" s="801" t="s">
        <v>32</v>
      </c>
      <c r="B45" s="801"/>
      <c r="C45" s="801"/>
      <c r="D45" s="108"/>
      <c r="E45" s="754">
        <v>1</v>
      </c>
      <c r="F45" s="754"/>
      <c r="G45" s="754">
        <f>G43-G44</f>
        <v>6306.9000000000005</v>
      </c>
      <c r="H45" s="754"/>
      <c r="I45" s="554"/>
      <c r="J45" s="554"/>
      <c r="K45" s="554">
        <f>K43-K44</f>
        <v>6306.9000000000005</v>
      </c>
      <c r="L45" s="554"/>
      <c r="M45" s="554"/>
      <c r="N45" s="554">
        <f>N43-N44</f>
        <v>6306.9000000000005</v>
      </c>
      <c r="O45" s="554"/>
      <c r="P45" s="554"/>
    </row>
    <row r="46" spans="1:16" ht="20.45" customHeight="1" x14ac:dyDescent="0.25">
      <c r="A46" s="794"/>
      <c r="B46" s="794"/>
      <c r="C46" s="794"/>
      <c r="D46" s="78"/>
      <c r="E46" s="734"/>
      <c r="F46" s="734"/>
      <c r="G46" s="734"/>
      <c r="H46" s="734"/>
      <c r="I46" s="546"/>
      <c r="J46" s="546"/>
      <c r="K46" s="546"/>
      <c r="L46" s="546"/>
      <c r="M46" s="546"/>
      <c r="N46" s="546"/>
      <c r="O46" s="546"/>
      <c r="P46" s="546"/>
    </row>
    <row r="47" spans="1:16" ht="19.149999999999999" customHeight="1" x14ac:dyDescent="0.25"/>
    <row r="48" spans="1:16" x14ac:dyDescent="0.25">
      <c r="A48" s="735" t="s">
        <v>195</v>
      </c>
      <c r="B48" s="735"/>
      <c r="C48" s="735"/>
      <c r="D48" s="735"/>
      <c r="E48" s="735"/>
      <c r="F48" s="735"/>
      <c r="G48" s="735"/>
      <c r="H48" s="735"/>
      <c r="I48" s="735"/>
      <c r="J48" s="735"/>
      <c r="K48" s="735"/>
      <c r="L48" s="735"/>
      <c r="M48" s="735"/>
      <c r="N48" s="735"/>
      <c r="O48" s="735"/>
      <c r="P48" s="735"/>
    </row>
    <row r="49" spans="1:16" x14ac:dyDescent="0.25">
      <c r="A49" s="734" t="s">
        <v>7</v>
      </c>
      <c r="B49" s="734"/>
      <c r="C49" s="734" t="s">
        <v>2</v>
      </c>
      <c r="D49" s="734"/>
      <c r="E49" s="734"/>
      <c r="F49" s="734"/>
      <c r="G49" s="734"/>
      <c r="H49" s="734"/>
      <c r="I49" s="761" t="s">
        <v>34</v>
      </c>
      <c r="J49" s="763"/>
      <c r="K49" s="546">
        <v>2015</v>
      </c>
      <c r="L49" s="546">
        <v>2016</v>
      </c>
      <c r="M49" s="546">
        <v>2017</v>
      </c>
      <c r="N49" s="546">
        <v>2018</v>
      </c>
      <c r="O49" s="546">
        <v>2019</v>
      </c>
      <c r="P49" s="546">
        <v>2020</v>
      </c>
    </row>
    <row r="50" spans="1:16" ht="51.6" customHeight="1" x14ac:dyDescent="0.25">
      <c r="A50" s="734"/>
      <c r="B50" s="734"/>
      <c r="C50" s="552" t="s">
        <v>35</v>
      </c>
      <c r="D50" s="552" t="s">
        <v>36</v>
      </c>
      <c r="E50" s="552" t="s">
        <v>37</v>
      </c>
      <c r="F50" s="552" t="s">
        <v>38</v>
      </c>
      <c r="G50" s="552" t="s">
        <v>39</v>
      </c>
      <c r="H50" s="552" t="s">
        <v>40</v>
      </c>
      <c r="I50" s="764"/>
      <c r="J50" s="766"/>
      <c r="K50" s="553" t="s">
        <v>10</v>
      </c>
      <c r="L50" s="553" t="s">
        <v>10</v>
      </c>
      <c r="M50" s="553" t="s">
        <v>11</v>
      </c>
      <c r="N50" s="553" t="s">
        <v>12</v>
      </c>
      <c r="O50" s="553" t="s">
        <v>13</v>
      </c>
      <c r="P50" s="553" t="s">
        <v>13</v>
      </c>
    </row>
    <row r="51" spans="1:16" ht="78" customHeight="1" x14ac:dyDescent="0.25">
      <c r="A51" s="1196" t="s">
        <v>359</v>
      </c>
      <c r="B51" s="1197"/>
      <c r="C51" s="192" t="s">
        <v>568</v>
      </c>
      <c r="D51" s="77">
        <v>1</v>
      </c>
      <c r="E51" s="77"/>
      <c r="F51" s="77">
        <v>1</v>
      </c>
      <c r="G51" s="192" t="s">
        <v>360</v>
      </c>
      <c r="H51" s="78"/>
      <c r="I51" s="1201"/>
      <c r="J51" s="1202"/>
      <c r="K51" s="547" t="s">
        <v>15</v>
      </c>
      <c r="L51" s="547"/>
      <c r="M51" s="78"/>
      <c r="N51" s="78"/>
      <c r="O51" s="78"/>
      <c r="P51" s="78"/>
    </row>
    <row r="52" spans="1:16" ht="46.5" customHeight="1" x14ac:dyDescent="0.25">
      <c r="A52" s="1198" t="s">
        <v>361</v>
      </c>
      <c r="B52" s="1199"/>
      <c r="C52" s="551"/>
      <c r="D52" s="551"/>
      <c r="E52" s="78"/>
      <c r="F52" s="78"/>
      <c r="G52" s="78"/>
      <c r="H52" s="78">
        <v>142320</v>
      </c>
      <c r="I52" s="742"/>
      <c r="J52" s="1200"/>
      <c r="K52" s="546" t="s">
        <v>15</v>
      </c>
      <c r="L52" s="548">
        <v>135.30000000000001</v>
      </c>
      <c r="M52" s="33">
        <v>124.4</v>
      </c>
      <c r="N52" s="33">
        <v>124.4</v>
      </c>
      <c r="O52" s="33">
        <v>124.4</v>
      </c>
      <c r="P52" s="33">
        <v>124.4</v>
      </c>
    </row>
    <row r="53" spans="1:16" x14ac:dyDescent="0.25">
      <c r="A53" s="742"/>
      <c r="B53" s="743"/>
    </row>
    <row r="54" spans="1:16" x14ac:dyDescent="0.25">
      <c r="A54" s="759" t="s">
        <v>41</v>
      </c>
      <c r="B54" s="759"/>
      <c r="C54" s="759"/>
      <c r="D54" s="759"/>
      <c r="E54" s="759"/>
      <c r="F54" s="759"/>
      <c r="G54" s="759"/>
      <c r="H54" s="759"/>
      <c r="I54" s="759"/>
      <c r="J54" s="759"/>
      <c r="K54" s="759"/>
      <c r="L54" s="759"/>
      <c r="M54" s="759"/>
      <c r="N54" s="759"/>
      <c r="O54" s="759"/>
      <c r="P54" s="760"/>
    </row>
    <row r="55" spans="1:16" ht="21.6" customHeight="1" x14ac:dyDescent="0.25">
      <c r="A55" s="795"/>
      <c r="B55" s="797"/>
      <c r="C55" s="795"/>
      <c r="D55" s="796"/>
      <c r="E55" s="796"/>
      <c r="F55" s="796"/>
      <c r="G55" s="796"/>
      <c r="H55" s="796"/>
      <c r="I55" s="796"/>
      <c r="J55" s="796"/>
      <c r="K55" s="796"/>
      <c r="L55" s="796"/>
      <c r="M55" s="796"/>
      <c r="N55" s="797"/>
      <c r="O55" s="736" t="s">
        <v>2</v>
      </c>
      <c r="P55" s="736"/>
    </row>
    <row r="56" spans="1:16" ht="21.6" customHeight="1" x14ac:dyDescent="0.25">
      <c r="A56" s="794" t="s">
        <v>42</v>
      </c>
      <c r="B56" s="794"/>
      <c r="C56" s="795" t="s">
        <v>362</v>
      </c>
      <c r="D56" s="796"/>
      <c r="E56" s="796"/>
      <c r="F56" s="796"/>
      <c r="G56" s="796"/>
      <c r="H56" s="796"/>
      <c r="I56" s="796"/>
      <c r="J56" s="796"/>
      <c r="K56" s="796"/>
      <c r="L56" s="796"/>
      <c r="M56" s="796"/>
      <c r="N56" s="797"/>
      <c r="O56" s="736">
        <v>1</v>
      </c>
      <c r="P56" s="736"/>
    </row>
    <row r="57" spans="1:16" ht="21.6" customHeight="1" x14ac:dyDescent="0.25">
      <c r="A57" s="794" t="s">
        <v>43</v>
      </c>
      <c r="B57" s="794"/>
      <c r="C57" s="795" t="s">
        <v>363</v>
      </c>
      <c r="D57" s="796"/>
      <c r="E57" s="796"/>
      <c r="F57" s="796"/>
      <c r="G57" s="796"/>
      <c r="H57" s="796"/>
      <c r="I57" s="796"/>
      <c r="J57" s="796"/>
      <c r="K57" s="796"/>
      <c r="L57" s="796"/>
      <c r="M57" s="796"/>
      <c r="N57" s="797"/>
      <c r="O57" s="736">
        <v>50</v>
      </c>
      <c r="P57" s="736"/>
    </row>
    <row r="58" spans="1:16" ht="21.6" customHeight="1" x14ac:dyDescent="0.25">
      <c r="A58" s="794" t="s">
        <v>45</v>
      </c>
      <c r="B58" s="794"/>
      <c r="C58" s="795" t="s">
        <v>779</v>
      </c>
      <c r="D58" s="796"/>
      <c r="E58" s="796"/>
      <c r="F58" s="796"/>
      <c r="G58" s="796"/>
      <c r="H58" s="796"/>
      <c r="I58" s="796"/>
      <c r="J58" s="796"/>
      <c r="K58" s="796"/>
      <c r="L58" s="796"/>
      <c r="M58" s="796"/>
      <c r="N58" s="797"/>
      <c r="O58" s="736">
        <v>11</v>
      </c>
      <c r="P58" s="736"/>
    </row>
    <row r="60" spans="1:16" ht="31.5" customHeight="1" x14ac:dyDescent="0.25">
      <c r="A60" s="806" t="s">
        <v>199</v>
      </c>
      <c r="B60" s="812"/>
      <c r="C60" s="812"/>
      <c r="D60" s="812"/>
      <c r="E60" s="812"/>
      <c r="F60" s="812"/>
      <c r="G60" s="812"/>
      <c r="H60" s="812"/>
      <c r="I60" s="812"/>
      <c r="J60" s="812"/>
      <c r="K60" s="812"/>
      <c r="L60" s="812"/>
      <c r="M60" s="812"/>
      <c r="N60" s="812"/>
      <c r="O60" s="812"/>
      <c r="P60" s="807"/>
    </row>
    <row r="61" spans="1:16" ht="21.75" customHeight="1" x14ac:dyDescent="0.25">
      <c r="A61" s="779" t="s">
        <v>47</v>
      </c>
      <c r="B61" s="780"/>
      <c r="C61" s="781"/>
      <c r="D61" s="787" t="s">
        <v>641</v>
      </c>
      <c r="E61" s="787"/>
      <c r="F61" s="787"/>
      <c r="G61" s="787"/>
      <c r="H61" s="787"/>
      <c r="I61" s="787"/>
      <c r="J61" s="787"/>
      <c r="K61" s="787"/>
      <c r="L61" s="787"/>
      <c r="M61" s="787"/>
      <c r="N61" s="787"/>
      <c r="O61" s="787"/>
      <c r="P61" s="793"/>
    </row>
    <row r="62" spans="1:16" ht="97.5" customHeight="1" x14ac:dyDescent="0.25">
      <c r="A62" s="784" t="s">
        <v>200</v>
      </c>
      <c r="B62" s="785"/>
      <c r="C62" s="786"/>
      <c r="D62" s="1183" t="s">
        <v>642</v>
      </c>
      <c r="E62" s="788"/>
      <c r="F62" s="788"/>
      <c r="G62" s="788"/>
      <c r="H62" s="788"/>
      <c r="I62" s="788"/>
      <c r="J62" s="788"/>
      <c r="K62" s="788"/>
      <c r="L62" s="788"/>
      <c r="M62" s="788"/>
      <c r="N62" s="788"/>
      <c r="O62" s="788"/>
      <c r="P62" s="789"/>
    </row>
    <row r="63" spans="1:16" ht="86.25" customHeight="1" x14ac:dyDescent="0.25">
      <c r="A63" s="790" t="s">
        <v>49</v>
      </c>
      <c r="B63" s="791"/>
      <c r="C63" s="792"/>
      <c r="D63" s="1088" t="s">
        <v>552</v>
      </c>
      <c r="E63" s="1089"/>
      <c r="F63" s="1089"/>
      <c r="G63" s="1089"/>
      <c r="H63" s="1089"/>
      <c r="I63" s="1089"/>
      <c r="J63" s="1089"/>
      <c r="K63" s="1089"/>
      <c r="L63" s="1089"/>
      <c r="M63" s="1089"/>
      <c r="N63" s="1089"/>
      <c r="O63" s="1089"/>
      <c r="P63" s="1090"/>
    </row>
    <row r="65" spans="1:16" x14ac:dyDescent="0.25">
      <c r="A65" s="758" t="s">
        <v>50</v>
      </c>
      <c r="B65" s="759"/>
      <c r="C65" s="759"/>
      <c r="D65" s="759"/>
      <c r="E65" s="759"/>
      <c r="F65" s="759"/>
      <c r="G65" s="759"/>
      <c r="H65" s="759"/>
      <c r="I65" s="759"/>
      <c r="J65" s="759"/>
      <c r="K65" s="759"/>
      <c r="L65" s="759"/>
      <c r="M65" s="759"/>
      <c r="N65" s="759"/>
      <c r="O65" s="759"/>
      <c r="P65" s="760"/>
    </row>
    <row r="66" spans="1:16" ht="24" customHeight="1" x14ac:dyDescent="0.25">
      <c r="A66" s="734" t="s">
        <v>51</v>
      </c>
      <c r="B66" s="734" t="s">
        <v>2</v>
      </c>
      <c r="C66" s="761" t="s">
        <v>7</v>
      </c>
      <c r="D66" s="762"/>
      <c r="E66" s="762"/>
      <c r="F66" s="762"/>
      <c r="G66" s="762"/>
      <c r="H66" s="762"/>
      <c r="I66" s="763"/>
      <c r="J66" s="778" t="s">
        <v>52</v>
      </c>
      <c r="K66" s="111">
        <v>2015</v>
      </c>
      <c r="L66" s="111">
        <v>2016</v>
      </c>
      <c r="M66" s="111">
        <v>2017</v>
      </c>
      <c r="N66" s="111">
        <v>2018</v>
      </c>
      <c r="O66" s="111">
        <v>2019</v>
      </c>
      <c r="P66" s="111">
        <v>2020</v>
      </c>
    </row>
    <row r="67" spans="1:16" ht="55.15" customHeight="1" x14ac:dyDescent="0.25">
      <c r="A67" s="734"/>
      <c r="B67" s="734"/>
      <c r="C67" s="764"/>
      <c r="D67" s="765"/>
      <c r="E67" s="765"/>
      <c r="F67" s="765"/>
      <c r="G67" s="765"/>
      <c r="H67" s="765"/>
      <c r="I67" s="766"/>
      <c r="J67" s="778"/>
      <c r="K67" s="68" t="s">
        <v>10</v>
      </c>
      <c r="L67" s="68" t="s">
        <v>10</v>
      </c>
      <c r="M67" s="68" t="s">
        <v>11</v>
      </c>
      <c r="N67" s="112" t="s">
        <v>12</v>
      </c>
      <c r="O67" s="68" t="s">
        <v>13</v>
      </c>
      <c r="P67" s="68" t="s">
        <v>13</v>
      </c>
    </row>
    <row r="68" spans="1:16" ht="20.45" customHeight="1" x14ac:dyDescent="0.25">
      <c r="A68" s="769" t="s">
        <v>53</v>
      </c>
      <c r="B68" s="651" t="s">
        <v>111</v>
      </c>
      <c r="C68" s="1182" t="s">
        <v>551</v>
      </c>
      <c r="D68" s="1182"/>
      <c r="E68" s="1182"/>
      <c r="F68" s="1182"/>
      <c r="G68" s="1182"/>
      <c r="H68" s="1182"/>
      <c r="I68" s="1182"/>
      <c r="J68" s="653" t="s">
        <v>112</v>
      </c>
      <c r="K68" s="653" t="s">
        <v>15</v>
      </c>
      <c r="L68" s="668">
        <v>70</v>
      </c>
      <c r="M68" s="670">
        <v>65</v>
      </c>
      <c r="N68" s="670">
        <v>63</v>
      </c>
      <c r="O68" s="670">
        <v>61</v>
      </c>
      <c r="P68" s="670">
        <v>60</v>
      </c>
    </row>
    <row r="69" spans="1:16" ht="32.25" customHeight="1" x14ac:dyDescent="0.25">
      <c r="A69" s="769"/>
      <c r="B69" s="651" t="s">
        <v>113</v>
      </c>
      <c r="C69" s="1182" t="s">
        <v>364</v>
      </c>
      <c r="D69" s="1182"/>
      <c r="E69" s="1182"/>
      <c r="F69" s="1182"/>
      <c r="G69" s="1182"/>
      <c r="H69" s="1182"/>
      <c r="I69" s="1182"/>
      <c r="J69" s="653" t="s">
        <v>112</v>
      </c>
      <c r="K69" s="653" t="s">
        <v>15</v>
      </c>
      <c r="L69" s="668">
        <v>90</v>
      </c>
      <c r="M69" s="670">
        <v>93</v>
      </c>
      <c r="N69" s="670">
        <v>96</v>
      </c>
      <c r="O69" s="670">
        <v>97</v>
      </c>
      <c r="P69" s="670">
        <v>98</v>
      </c>
    </row>
    <row r="70" spans="1:16" ht="20.45" customHeight="1" x14ac:dyDescent="0.25">
      <c r="A70" s="769"/>
      <c r="B70" s="652" t="s">
        <v>179</v>
      </c>
      <c r="C70" s="1182" t="s">
        <v>365</v>
      </c>
      <c r="D70" s="1182"/>
      <c r="E70" s="1182"/>
      <c r="F70" s="1182"/>
      <c r="G70" s="1182"/>
      <c r="H70" s="1182"/>
      <c r="I70" s="1182"/>
      <c r="J70" s="653" t="s">
        <v>112</v>
      </c>
      <c r="K70" s="653" t="s">
        <v>15</v>
      </c>
      <c r="L70" s="668">
        <v>95</v>
      </c>
      <c r="M70" s="670">
        <v>85</v>
      </c>
      <c r="N70" s="670">
        <v>85</v>
      </c>
      <c r="O70" s="670">
        <v>90</v>
      </c>
      <c r="P70" s="670">
        <v>92</v>
      </c>
    </row>
    <row r="71" spans="1:16" ht="20.45" customHeight="1" x14ac:dyDescent="0.25">
      <c r="A71" s="769" t="s">
        <v>54</v>
      </c>
      <c r="B71" s="651" t="s">
        <v>114</v>
      </c>
      <c r="C71" s="1182" t="s">
        <v>366</v>
      </c>
      <c r="D71" s="1182"/>
      <c r="E71" s="1182"/>
      <c r="F71" s="1182"/>
      <c r="G71" s="1182"/>
      <c r="H71" s="1182"/>
      <c r="I71" s="1182"/>
      <c r="J71" s="653" t="s">
        <v>115</v>
      </c>
      <c r="K71" s="653" t="s">
        <v>15</v>
      </c>
      <c r="L71" s="668">
        <v>490</v>
      </c>
      <c r="M71" s="670">
        <v>4300</v>
      </c>
      <c r="N71" s="670">
        <v>4350</v>
      </c>
      <c r="O71" s="670">
        <v>4400</v>
      </c>
      <c r="P71" s="670">
        <v>4000</v>
      </c>
    </row>
    <row r="72" spans="1:16" ht="20.45" customHeight="1" x14ac:dyDescent="0.25">
      <c r="A72" s="769"/>
      <c r="B72" s="651" t="s">
        <v>55</v>
      </c>
      <c r="C72" s="1184" t="s">
        <v>367</v>
      </c>
      <c r="D72" s="1185"/>
      <c r="E72" s="1185"/>
      <c r="F72" s="1185"/>
      <c r="G72" s="1185"/>
      <c r="H72" s="1185"/>
      <c r="I72" s="1186"/>
      <c r="J72" s="653" t="s">
        <v>115</v>
      </c>
      <c r="K72" s="653" t="s">
        <v>15</v>
      </c>
      <c r="L72" s="668">
        <v>520</v>
      </c>
      <c r="M72" s="670">
        <v>5200</v>
      </c>
      <c r="N72" s="670">
        <v>5400</v>
      </c>
      <c r="O72" s="670">
        <v>4900</v>
      </c>
      <c r="P72" s="670">
        <v>4500</v>
      </c>
    </row>
    <row r="73" spans="1:16" ht="29.25" customHeight="1" x14ac:dyDescent="0.25">
      <c r="A73" s="769"/>
      <c r="B73" s="651" t="s">
        <v>56</v>
      </c>
      <c r="C73" s="1184" t="s">
        <v>368</v>
      </c>
      <c r="D73" s="1185"/>
      <c r="E73" s="1185"/>
      <c r="F73" s="1185"/>
      <c r="G73" s="1185"/>
      <c r="H73" s="1185"/>
      <c r="I73" s="1186"/>
      <c r="J73" s="653" t="s">
        <v>115</v>
      </c>
      <c r="K73" s="653" t="s">
        <v>15</v>
      </c>
      <c r="L73" s="668">
        <v>82</v>
      </c>
      <c r="M73" s="670">
        <v>4500</v>
      </c>
      <c r="N73" s="670">
        <v>4800</v>
      </c>
      <c r="O73" s="670">
        <v>2500</v>
      </c>
      <c r="P73" s="670">
        <v>2000</v>
      </c>
    </row>
    <row r="74" spans="1:16" ht="20.45" customHeight="1" x14ac:dyDescent="0.25">
      <c r="A74" s="769"/>
      <c r="B74" s="651" t="s">
        <v>57</v>
      </c>
      <c r="C74" s="1184" t="s">
        <v>369</v>
      </c>
      <c r="D74" s="1185"/>
      <c r="E74" s="1185"/>
      <c r="F74" s="1185"/>
      <c r="G74" s="1185"/>
      <c r="H74" s="1185"/>
      <c r="I74" s="1186"/>
      <c r="J74" s="653" t="s">
        <v>115</v>
      </c>
      <c r="K74" s="653" t="s">
        <v>15</v>
      </c>
      <c r="L74" s="668">
        <v>211</v>
      </c>
      <c r="M74" s="670">
        <v>1000</v>
      </c>
      <c r="N74" s="670">
        <v>1500</v>
      </c>
      <c r="O74" s="670">
        <v>1700</v>
      </c>
      <c r="P74" s="670">
        <v>2000</v>
      </c>
    </row>
    <row r="75" spans="1:16" ht="20.45" customHeight="1" x14ac:dyDescent="0.25">
      <c r="A75" s="769"/>
      <c r="B75" s="651" t="s">
        <v>58</v>
      </c>
      <c r="C75" s="1184" t="s">
        <v>427</v>
      </c>
      <c r="D75" s="1185"/>
      <c r="E75" s="1185"/>
      <c r="F75" s="1185"/>
      <c r="G75" s="1185"/>
      <c r="H75" s="1185"/>
      <c r="I75" s="1186"/>
      <c r="J75" s="653" t="s">
        <v>115</v>
      </c>
      <c r="K75" s="653" t="s">
        <v>15</v>
      </c>
      <c r="L75" s="668">
        <v>1997</v>
      </c>
      <c r="M75" s="670">
        <v>2000</v>
      </c>
      <c r="N75" s="670">
        <v>2100</v>
      </c>
      <c r="O75" s="670">
        <v>2200</v>
      </c>
      <c r="P75" s="670">
        <v>2000</v>
      </c>
    </row>
    <row r="76" spans="1:16" ht="34.5" customHeight="1" x14ac:dyDescent="0.25">
      <c r="A76" s="769"/>
      <c r="B76" s="652" t="s">
        <v>203</v>
      </c>
      <c r="C76" s="1184" t="s">
        <v>370</v>
      </c>
      <c r="D76" s="1185"/>
      <c r="E76" s="1185"/>
      <c r="F76" s="1185"/>
      <c r="G76" s="1185"/>
      <c r="H76" s="1185"/>
      <c r="I76" s="1186"/>
      <c r="J76" s="653" t="s">
        <v>115</v>
      </c>
      <c r="K76" s="653" t="s">
        <v>15</v>
      </c>
      <c r="L76" s="668">
        <v>488</v>
      </c>
      <c r="M76" s="670">
        <v>580</v>
      </c>
      <c r="N76" s="670">
        <v>590</v>
      </c>
      <c r="O76" s="670">
        <v>595</v>
      </c>
      <c r="P76" s="670">
        <v>580</v>
      </c>
    </row>
    <row r="77" spans="1:16" ht="36.75" customHeight="1" x14ac:dyDescent="0.25">
      <c r="A77" s="769"/>
      <c r="B77" s="652" t="s">
        <v>205</v>
      </c>
      <c r="C77" s="1182" t="s">
        <v>550</v>
      </c>
      <c r="D77" s="1182"/>
      <c r="E77" s="1182"/>
      <c r="F77" s="1182"/>
      <c r="G77" s="1182"/>
      <c r="H77" s="1182"/>
      <c r="I77" s="1182"/>
      <c r="J77" s="653" t="s">
        <v>115</v>
      </c>
      <c r="K77" s="653" t="s">
        <v>15</v>
      </c>
      <c r="L77" s="653" t="s">
        <v>15</v>
      </c>
      <c r="M77" s="670">
        <v>4300</v>
      </c>
      <c r="N77" s="670">
        <v>4350</v>
      </c>
      <c r="O77" s="670">
        <v>4400</v>
      </c>
      <c r="P77" s="670">
        <v>4000</v>
      </c>
    </row>
    <row r="78" spans="1:16" ht="36.75" customHeight="1" x14ac:dyDescent="0.25">
      <c r="A78" s="1194" t="s">
        <v>59</v>
      </c>
      <c r="B78" s="677" t="s">
        <v>148</v>
      </c>
      <c r="C78" s="862" t="s">
        <v>549</v>
      </c>
      <c r="D78" s="863"/>
      <c r="E78" s="863"/>
      <c r="F78" s="863"/>
      <c r="G78" s="863"/>
      <c r="H78" s="863"/>
      <c r="I78" s="864"/>
      <c r="J78" s="653" t="s">
        <v>115</v>
      </c>
      <c r="K78" s="653" t="s">
        <v>15</v>
      </c>
      <c r="L78" s="668">
        <v>15</v>
      </c>
      <c r="M78" s="670">
        <v>140</v>
      </c>
      <c r="N78" s="670">
        <v>135</v>
      </c>
      <c r="O78" s="670">
        <v>130</v>
      </c>
      <c r="P78" s="670">
        <v>120</v>
      </c>
    </row>
    <row r="79" spans="1:16" ht="41.25" customHeight="1" x14ac:dyDescent="0.25">
      <c r="A79" s="1195"/>
      <c r="B79" s="677" t="s">
        <v>182</v>
      </c>
      <c r="C79" s="862" t="s">
        <v>548</v>
      </c>
      <c r="D79" s="863"/>
      <c r="E79" s="863"/>
      <c r="F79" s="863"/>
      <c r="G79" s="863"/>
      <c r="H79" s="863"/>
      <c r="I79" s="864"/>
      <c r="J79" s="660" t="s">
        <v>643</v>
      </c>
      <c r="K79" s="653" t="s">
        <v>15</v>
      </c>
      <c r="L79" s="653">
        <v>9.74</v>
      </c>
      <c r="M79" s="670">
        <v>9.74</v>
      </c>
      <c r="N79" s="670">
        <v>9.74</v>
      </c>
      <c r="O79" s="670">
        <v>9.74</v>
      </c>
      <c r="P79" s="616">
        <v>9.74</v>
      </c>
    </row>
    <row r="80" spans="1:16" x14ac:dyDescent="0.25">
      <c r="A80" s="1187"/>
      <c r="B80" s="1188"/>
      <c r="C80" s="1188"/>
      <c r="D80" s="1188"/>
      <c r="E80" s="1188"/>
      <c r="F80" s="1188"/>
      <c r="G80" s="1188"/>
      <c r="H80" s="1188"/>
      <c r="I80" s="1188"/>
      <c r="J80" s="1188"/>
      <c r="K80" s="1188"/>
      <c r="L80" s="1188"/>
      <c r="M80" s="1188"/>
      <c r="N80" s="1188"/>
      <c r="O80" s="1188"/>
      <c r="P80" s="1189"/>
    </row>
    <row r="81" spans="1:16" x14ac:dyDescent="0.25">
      <c r="A81" s="761" t="s">
        <v>7</v>
      </c>
      <c r="B81" s="762"/>
      <c r="C81" s="762"/>
      <c r="D81" s="763"/>
      <c r="E81" s="726" t="s">
        <v>2</v>
      </c>
      <c r="F81" s="727"/>
      <c r="G81" s="726">
        <v>2015</v>
      </c>
      <c r="H81" s="727"/>
      <c r="I81" s="546">
        <v>2016</v>
      </c>
      <c r="J81" s="546">
        <v>2017</v>
      </c>
      <c r="K81" s="736">
        <v>2018</v>
      </c>
      <c r="L81" s="736"/>
      <c r="M81" s="736">
        <v>2019</v>
      </c>
      <c r="N81" s="736"/>
      <c r="O81" s="736">
        <v>2020</v>
      </c>
      <c r="P81" s="736"/>
    </row>
    <row r="82" spans="1:16" ht="31.5" x14ac:dyDescent="0.25">
      <c r="A82" s="764"/>
      <c r="B82" s="765"/>
      <c r="C82" s="765"/>
      <c r="D82" s="766"/>
      <c r="E82" s="546" t="s">
        <v>61</v>
      </c>
      <c r="F82" s="552" t="s">
        <v>62</v>
      </c>
      <c r="G82" s="726" t="s">
        <v>10</v>
      </c>
      <c r="H82" s="727"/>
      <c r="I82" s="546" t="s">
        <v>10</v>
      </c>
      <c r="J82" s="546" t="s">
        <v>11</v>
      </c>
      <c r="K82" s="726" t="s">
        <v>12</v>
      </c>
      <c r="L82" s="727"/>
      <c r="M82" s="726" t="s">
        <v>13</v>
      </c>
      <c r="N82" s="727"/>
      <c r="O82" s="726" t="s">
        <v>13</v>
      </c>
      <c r="P82" s="727"/>
    </row>
    <row r="83" spans="1:16" ht="20.45" customHeight="1" x14ac:dyDescent="0.25">
      <c r="A83" s="1193" t="s">
        <v>151</v>
      </c>
      <c r="B83" s="1193"/>
      <c r="C83" s="1193"/>
      <c r="D83" s="1193"/>
      <c r="E83" s="113" t="s">
        <v>360</v>
      </c>
      <c r="F83" s="546"/>
      <c r="G83" s="734" t="s">
        <v>15</v>
      </c>
      <c r="H83" s="734"/>
      <c r="I83" s="547">
        <f>I84+I86+I89+I105+I106+I110</f>
        <v>5484.2999999999993</v>
      </c>
      <c r="J83" s="547">
        <f>J84+J86+J89+J105+J106+J110</f>
        <v>6431.3</v>
      </c>
      <c r="K83" s="751">
        <f t="shared" ref="K83:O83" si="0">K84+K86+K89+K105+K106+K110</f>
        <v>6431.3</v>
      </c>
      <c r="L83" s="752"/>
      <c r="M83" s="751">
        <f t="shared" si="0"/>
        <v>6431.2999999999993</v>
      </c>
      <c r="N83" s="752"/>
      <c r="O83" s="751">
        <f t="shared" si="0"/>
        <v>6431.3</v>
      </c>
      <c r="P83" s="752"/>
    </row>
    <row r="84" spans="1:16" s="193" customFormat="1" ht="22.9" customHeight="1" x14ac:dyDescent="0.25">
      <c r="A84" s="735" t="s">
        <v>467</v>
      </c>
      <c r="B84" s="735"/>
      <c r="C84" s="735"/>
      <c r="D84" s="735"/>
      <c r="E84" s="113"/>
      <c r="F84" s="547">
        <v>211000</v>
      </c>
      <c r="G84" s="726" t="s">
        <v>15</v>
      </c>
      <c r="H84" s="727"/>
      <c r="I84" s="547">
        <v>3557.3</v>
      </c>
      <c r="J84" s="547">
        <v>3993</v>
      </c>
      <c r="K84" s="750">
        <v>4189.6499999999996</v>
      </c>
      <c r="L84" s="750"/>
      <c r="M84" s="750">
        <v>4320.17</v>
      </c>
      <c r="N84" s="750"/>
      <c r="O84" s="750">
        <v>4455.8999999999996</v>
      </c>
      <c r="P84" s="750"/>
    </row>
    <row r="85" spans="1:16" ht="33" customHeight="1" x14ac:dyDescent="0.25">
      <c r="A85" s="806" t="s">
        <v>547</v>
      </c>
      <c r="B85" s="812"/>
      <c r="C85" s="812"/>
      <c r="D85" s="807"/>
      <c r="E85" s="177"/>
      <c r="F85" s="546">
        <v>211180</v>
      </c>
      <c r="G85" s="734" t="s">
        <v>15</v>
      </c>
      <c r="H85" s="734"/>
      <c r="I85" s="546">
        <v>3557.3</v>
      </c>
      <c r="J85" s="546">
        <v>3993</v>
      </c>
      <c r="K85" s="734">
        <v>4189.6499999999996</v>
      </c>
      <c r="L85" s="734"/>
      <c r="M85" s="734">
        <v>4320.17</v>
      </c>
      <c r="N85" s="734"/>
      <c r="O85" s="734">
        <v>4455.8999999999996</v>
      </c>
      <c r="P85" s="734"/>
    </row>
    <row r="86" spans="1:16" s="193" customFormat="1" ht="32.450000000000003" customHeight="1" x14ac:dyDescent="0.25">
      <c r="A86" s="808" t="s">
        <v>371</v>
      </c>
      <c r="B86" s="834"/>
      <c r="C86" s="834"/>
      <c r="D86" s="809"/>
      <c r="E86" s="113"/>
      <c r="F86" s="547">
        <v>212000</v>
      </c>
      <c r="G86" s="734" t="s">
        <v>15</v>
      </c>
      <c r="H86" s="734"/>
      <c r="I86" s="547">
        <f>I87+I88</f>
        <v>927.59999999999991</v>
      </c>
      <c r="J86" s="547">
        <f>J87+J88</f>
        <v>1024.0999999999999</v>
      </c>
      <c r="K86" s="751">
        <f>K87+K88</f>
        <v>1072.97</v>
      </c>
      <c r="L86" s="752"/>
      <c r="M86" s="751">
        <f>M87+M88</f>
        <v>1108.8599999999999</v>
      </c>
      <c r="N86" s="752"/>
      <c r="O86" s="751">
        <f>O87+O88</f>
        <v>1146.19</v>
      </c>
      <c r="P86" s="752"/>
    </row>
    <row r="87" spans="1:16" ht="30.6" customHeight="1" x14ac:dyDescent="0.25">
      <c r="A87" s="806" t="s">
        <v>372</v>
      </c>
      <c r="B87" s="812"/>
      <c r="C87" s="812"/>
      <c r="D87" s="807"/>
      <c r="E87" s="177"/>
      <c r="F87" s="546">
        <v>212100</v>
      </c>
      <c r="G87" s="734" t="s">
        <v>15</v>
      </c>
      <c r="H87" s="734"/>
      <c r="I87" s="546">
        <v>776.8</v>
      </c>
      <c r="J87" s="546">
        <v>857.8</v>
      </c>
      <c r="K87" s="726">
        <v>898.29</v>
      </c>
      <c r="L87" s="727"/>
      <c r="M87" s="726">
        <v>928.31</v>
      </c>
      <c r="N87" s="727"/>
      <c r="O87" s="726">
        <v>959.53</v>
      </c>
      <c r="P87" s="727"/>
    </row>
    <row r="88" spans="1:16" ht="30" customHeight="1" x14ac:dyDescent="0.25">
      <c r="A88" s="806" t="s">
        <v>373</v>
      </c>
      <c r="B88" s="812"/>
      <c r="C88" s="812"/>
      <c r="D88" s="807"/>
      <c r="E88" s="177"/>
      <c r="F88" s="546">
        <v>212200</v>
      </c>
      <c r="G88" s="734" t="s">
        <v>15</v>
      </c>
      <c r="H88" s="734"/>
      <c r="I88" s="546">
        <v>150.80000000000001</v>
      </c>
      <c r="J88" s="546">
        <v>166.3</v>
      </c>
      <c r="K88" s="726">
        <v>174.68</v>
      </c>
      <c r="L88" s="727"/>
      <c r="M88" s="726">
        <v>180.55</v>
      </c>
      <c r="N88" s="727"/>
      <c r="O88" s="726">
        <v>186.66</v>
      </c>
      <c r="P88" s="727"/>
    </row>
    <row r="89" spans="1:16" s="193" customFormat="1" ht="22.9" customHeight="1" x14ac:dyDescent="0.25">
      <c r="A89" s="758" t="s">
        <v>128</v>
      </c>
      <c r="B89" s="759"/>
      <c r="C89" s="759"/>
      <c r="D89" s="760"/>
      <c r="E89" s="113"/>
      <c r="F89" s="547">
        <v>220000</v>
      </c>
      <c r="G89" s="734" t="s">
        <v>15</v>
      </c>
      <c r="H89" s="734"/>
      <c r="I89" s="547">
        <f>I90+I91+I92+I94+I96+I97+I98+I99+I100+I101+I102+I103+I104+I93+I95</f>
        <v>569</v>
      </c>
      <c r="J89" s="547">
        <f>J90+J91+J92+J93+J94+J95+J96+J97+J98+J99+J100+J101+J102+J103+J104</f>
        <v>845.9</v>
      </c>
      <c r="K89" s="751">
        <f>K90+K91+K92+K93+K94+K95+K96+K97+K98+K99+K101+K102+K103+K104</f>
        <v>906.6</v>
      </c>
      <c r="L89" s="1172"/>
      <c r="M89" s="751">
        <f>M90+M91+M92+M93+M94+M95+M96+M97+M98+M99+M101+M102+M103+M104</f>
        <v>774.27</v>
      </c>
      <c r="N89" s="1172"/>
      <c r="O89" s="751">
        <f>O90+O91+O92+O93+O94+O95+O96+O97+O98+O99+O101+O102+O103+O104</f>
        <v>640.1</v>
      </c>
      <c r="P89" s="1172"/>
    </row>
    <row r="90" spans="1:16" ht="22.9" customHeight="1" x14ac:dyDescent="0.25">
      <c r="A90" s="795" t="s">
        <v>374</v>
      </c>
      <c r="B90" s="796"/>
      <c r="C90" s="796"/>
      <c r="D90" s="797"/>
      <c r="E90" s="177"/>
      <c r="F90" s="546">
        <v>222110</v>
      </c>
      <c r="G90" s="734" t="s">
        <v>15</v>
      </c>
      <c r="H90" s="734"/>
      <c r="I90" s="546">
        <v>11.5</v>
      </c>
      <c r="J90" s="546">
        <v>29.8</v>
      </c>
      <c r="K90" s="726">
        <v>29.8</v>
      </c>
      <c r="L90" s="727"/>
      <c r="M90" s="726">
        <v>29.8</v>
      </c>
      <c r="N90" s="727"/>
      <c r="O90" s="726">
        <v>20</v>
      </c>
      <c r="P90" s="727"/>
    </row>
    <row r="91" spans="1:16" ht="22.9" customHeight="1" x14ac:dyDescent="0.25">
      <c r="A91" s="795" t="s">
        <v>375</v>
      </c>
      <c r="B91" s="796"/>
      <c r="C91" s="796"/>
      <c r="D91" s="797"/>
      <c r="E91" s="177"/>
      <c r="F91" s="546">
        <v>222120</v>
      </c>
      <c r="G91" s="734" t="s">
        <v>15</v>
      </c>
      <c r="H91" s="734"/>
      <c r="I91" s="546">
        <v>25.2</v>
      </c>
      <c r="J91" s="546">
        <v>36.5</v>
      </c>
      <c r="K91" s="726">
        <v>36.5</v>
      </c>
      <c r="L91" s="727"/>
      <c r="M91" s="726">
        <v>36.5</v>
      </c>
      <c r="N91" s="727"/>
      <c r="O91" s="726">
        <v>36.5</v>
      </c>
      <c r="P91" s="727"/>
    </row>
    <row r="92" spans="1:16" ht="22.9" customHeight="1" x14ac:dyDescent="0.25">
      <c r="A92" s="795" t="s">
        <v>376</v>
      </c>
      <c r="B92" s="796"/>
      <c r="C92" s="796"/>
      <c r="D92" s="797"/>
      <c r="E92" s="177"/>
      <c r="F92" s="546">
        <v>222140</v>
      </c>
      <c r="G92" s="734" t="s">
        <v>15</v>
      </c>
      <c r="H92" s="734"/>
      <c r="I92" s="546"/>
      <c r="J92" s="546">
        <v>10.6</v>
      </c>
      <c r="K92" s="726">
        <v>10.6</v>
      </c>
      <c r="L92" s="727"/>
      <c r="M92" s="726">
        <v>10.6</v>
      </c>
      <c r="N92" s="727"/>
      <c r="O92" s="726">
        <v>5.6</v>
      </c>
      <c r="P92" s="727"/>
    </row>
    <row r="93" spans="1:16" ht="22.9" customHeight="1" x14ac:dyDescent="0.25">
      <c r="A93" s="795" t="s">
        <v>377</v>
      </c>
      <c r="B93" s="796"/>
      <c r="C93" s="796"/>
      <c r="D93" s="797"/>
      <c r="E93" s="177"/>
      <c r="F93" s="546">
        <v>222210</v>
      </c>
      <c r="G93" s="734" t="s">
        <v>15</v>
      </c>
      <c r="H93" s="734"/>
      <c r="I93" s="546">
        <v>37</v>
      </c>
      <c r="J93" s="546">
        <v>45.4</v>
      </c>
      <c r="K93" s="726">
        <v>30</v>
      </c>
      <c r="L93" s="727"/>
      <c r="M93" s="726">
        <v>30</v>
      </c>
      <c r="N93" s="727"/>
      <c r="O93" s="726">
        <v>30</v>
      </c>
      <c r="P93" s="727"/>
    </row>
    <row r="94" spans="1:16" ht="22.9" customHeight="1" x14ac:dyDescent="0.25">
      <c r="A94" s="795" t="s">
        <v>378</v>
      </c>
      <c r="B94" s="796"/>
      <c r="C94" s="796"/>
      <c r="D94" s="797"/>
      <c r="E94" s="177"/>
      <c r="F94" s="546">
        <v>222220</v>
      </c>
      <c r="G94" s="734" t="s">
        <v>15</v>
      </c>
      <c r="H94" s="734"/>
      <c r="I94" s="546">
        <v>31.9</v>
      </c>
      <c r="J94" s="546">
        <v>78.599999999999994</v>
      </c>
      <c r="K94" s="726">
        <v>50</v>
      </c>
      <c r="L94" s="727"/>
      <c r="M94" s="726">
        <v>30</v>
      </c>
      <c r="N94" s="727"/>
      <c r="O94" s="726">
        <v>30</v>
      </c>
      <c r="P94" s="727"/>
    </row>
    <row r="95" spans="1:16" s="193" customFormat="1" ht="22.9" customHeight="1" x14ac:dyDescent="0.25">
      <c r="A95" s="795" t="s">
        <v>379</v>
      </c>
      <c r="B95" s="796"/>
      <c r="C95" s="796"/>
      <c r="D95" s="797"/>
      <c r="E95" s="177"/>
      <c r="F95" s="546">
        <v>222300</v>
      </c>
      <c r="G95" s="734" t="s">
        <v>15</v>
      </c>
      <c r="H95" s="734"/>
      <c r="I95" s="546">
        <v>196.2</v>
      </c>
      <c r="J95" s="546">
        <v>217.9</v>
      </c>
      <c r="K95" s="726">
        <v>500</v>
      </c>
      <c r="L95" s="727"/>
      <c r="M95" s="726">
        <v>460</v>
      </c>
      <c r="N95" s="727"/>
      <c r="O95" s="726">
        <v>400</v>
      </c>
      <c r="P95" s="727"/>
    </row>
    <row r="96" spans="1:16" s="193" customFormat="1" ht="22.9" customHeight="1" x14ac:dyDescent="0.25">
      <c r="A96" s="795" t="s">
        <v>87</v>
      </c>
      <c r="B96" s="796"/>
      <c r="C96" s="796"/>
      <c r="D96" s="797"/>
      <c r="E96" s="177"/>
      <c r="F96" s="546">
        <v>222400</v>
      </c>
      <c r="G96" s="734" t="s">
        <v>15</v>
      </c>
      <c r="H96" s="734"/>
      <c r="I96" s="546">
        <v>20.8</v>
      </c>
      <c r="J96" s="546">
        <v>7.8</v>
      </c>
      <c r="K96" s="726">
        <v>7.8</v>
      </c>
      <c r="L96" s="727"/>
      <c r="M96" s="726">
        <v>7.8</v>
      </c>
      <c r="N96" s="727"/>
      <c r="O96" s="726">
        <v>7.8</v>
      </c>
      <c r="P96" s="727"/>
    </row>
    <row r="97" spans="1:16" s="193" customFormat="1" ht="22.9" customHeight="1" x14ac:dyDescent="0.25">
      <c r="A97" s="795" t="s">
        <v>380</v>
      </c>
      <c r="B97" s="796"/>
      <c r="C97" s="796"/>
      <c r="D97" s="797"/>
      <c r="E97" s="177"/>
      <c r="F97" s="546">
        <v>222500</v>
      </c>
      <c r="G97" s="734" t="s">
        <v>15</v>
      </c>
      <c r="H97" s="734"/>
      <c r="I97" s="546">
        <v>69.8</v>
      </c>
      <c r="J97" s="546">
        <v>92.2</v>
      </c>
      <c r="K97" s="726">
        <v>56.2</v>
      </c>
      <c r="L97" s="727"/>
      <c r="M97" s="726">
        <v>30</v>
      </c>
      <c r="N97" s="727"/>
      <c r="O97" s="726">
        <v>10</v>
      </c>
      <c r="P97" s="727"/>
    </row>
    <row r="98" spans="1:16" s="193" customFormat="1" ht="22.9" customHeight="1" x14ac:dyDescent="0.25">
      <c r="A98" s="795" t="s">
        <v>183</v>
      </c>
      <c r="B98" s="1177"/>
      <c r="C98" s="1177"/>
      <c r="D98" s="1178"/>
      <c r="E98" s="177"/>
      <c r="F98" s="546">
        <v>222600</v>
      </c>
      <c r="G98" s="734" t="s">
        <v>15</v>
      </c>
      <c r="H98" s="734"/>
      <c r="I98" s="546">
        <v>30.9</v>
      </c>
      <c r="J98" s="546">
        <v>33</v>
      </c>
      <c r="K98" s="726">
        <v>10</v>
      </c>
      <c r="L98" s="1173"/>
      <c r="M98" s="726">
        <v>10</v>
      </c>
      <c r="N98" s="1173"/>
      <c r="O98" s="726">
        <v>10</v>
      </c>
      <c r="P98" s="1173"/>
    </row>
    <row r="99" spans="1:16" ht="22.9" customHeight="1" x14ac:dyDescent="0.25">
      <c r="A99" s="795" t="s">
        <v>381</v>
      </c>
      <c r="B99" s="796"/>
      <c r="C99" s="796"/>
      <c r="D99" s="797"/>
      <c r="E99" s="177"/>
      <c r="F99" s="546">
        <v>222710</v>
      </c>
      <c r="G99" s="734" t="s">
        <v>15</v>
      </c>
      <c r="H99" s="734"/>
      <c r="I99" s="546">
        <v>53.7</v>
      </c>
      <c r="J99" s="546">
        <v>120</v>
      </c>
      <c r="K99" s="726">
        <v>100</v>
      </c>
      <c r="L99" s="727"/>
      <c r="M99" s="726">
        <v>80</v>
      </c>
      <c r="N99" s="727"/>
      <c r="O99" s="726">
        <v>50</v>
      </c>
      <c r="P99" s="727"/>
    </row>
    <row r="100" spans="1:16" ht="22.9" customHeight="1" x14ac:dyDescent="0.25">
      <c r="A100" s="795" t="s">
        <v>382</v>
      </c>
      <c r="B100" s="796"/>
      <c r="C100" s="796"/>
      <c r="D100" s="797"/>
      <c r="E100" s="177"/>
      <c r="F100" s="546">
        <v>222720</v>
      </c>
      <c r="G100" s="734" t="s">
        <v>15</v>
      </c>
      <c r="H100" s="734"/>
      <c r="I100" s="546"/>
      <c r="J100" s="546">
        <v>30</v>
      </c>
      <c r="K100" s="726"/>
      <c r="L100" s="1172"/>
      <c r="M100" s="726"/>
      <c r="N100" s="1172"/>
      <c r="O100" s="726"/>
      <c r="P100" s="1172"/>
    </row>
    <row r="101" spans="1:16" s="193" customFormat="1" ht="22.9" customHeight="1" x14ac:dyDescent="0.25">
      <c r="A101" s="795" t="s">
        <v>184</v>
      </c>
      <c r="B101" s="1177"/>
      <c r="C101" s="1177"/>
      <c r="D101" s="1178"/>
      <c r="E101" s="177"/>
      <c r="F101" s="546">
        <v>222910</v>
      </c>
      <c r="G101" s="734" t="s">
        <v>15</v>
      </c>
      <c r="H101" s="734"/>
      <c r="I101" s="546">
        <v>5</v>
      </c>
      <c r="J101" s="546">
        <v>5.5</v>
      </c>
      <c r="K101" s="726">
        <v>5.5</v>
      </c>
      <c r="L101" s="1172"/>
      <c r="M101" s="726"/>
      <c r="N101" s="1172"/>
      <c r="O101" s="726"/>
      <c r="P101" s="1172"/>
    </row>
    <row r="102" spans="1:16" ht="22.9" customHeight="1" x14ac:dyDescent="0.25">
      <c r="A102" s="795" t="s">
        <v>383</v>
      </c>
      <c r="B102" s="796"/>
      <c r="C102" s="796"/>
      <c r="D102" s="797"/>
      <c r="E102" s="177"/>
      <c r="F102" s="546">
        <v>222940</v>
      </c>
      <c r="G102" s="734" t="s">
        <v>15</v>
      </c>
      <c r="H102" s="734"/>
      <c r="I102" s="546">
        <v>7.2</v>
      </c>
      <c r="J102" s="546">
        <v>10.199999999999999</v>
      </c>
      <c r="K102" s="726">
        <v>10.199999999999999</v>
      </c>
      <c r="L102" s="1172"/>
      <c r="M102" s="726">
        <v>9.57</v>
      </c>
      <c r="N102" s="1172"/>
      <c r="O102" s="726">
        <v>10.199999999999999</v>
      </c>
      <c r="P102" s="1172"/>
    </row>
    <row r="103" spans="1:16" ht="22.9" customHeight="1" x14ac:dyDescent="0.25">
      <c r="A103" s="795" t="s">
        <v>384</v>
      </c>
      <c r="B103" s="1180"/>
      <c r="C103" s="1180"/>
      <c r="D103" s="1181"/>
      <c r="E103" s="177"/>
      <c r="F103" s="546">
        <v>222980</v>
      </c>
      <c r="G103" s="734" t="s">
        <v>15</v>
      </c>
      <c r="H103" s="734"/>
      <c r="I103" s="546">
        <v>21.7</v>
      </c>
      <c r="J103" s="546">
        <v>30</v>
      </c>
      <c r="K103" s="726">
        <v>10</v>
      </c>
      <c r="L103" s="1172"/>
      <c r="M103" s="726">
        <v>10</v>
      </c>
      <c r="N103" s="1172"/>
      <c r="O103" s="726">
        <v>10</v>
      </c>
      <c r="P103" s="1172"/>
    </row>
    <row r="104" spans="1:16" ht="22.9" customHeight="1" x14ac:dyDescent="0.25">
      <c r="A104" s="795" t="s">
        <v>150</v>
      </c>
      <c r="B104" s="796"/>
      <c r="C104" s="796"/>
      <c r="D104" s="797"/>
      <c r="E104" s="177"/>
      <c r="F104" s="546">
        <v>222990</v>
      </c>
      <c r="G104" s="734" t="s">
        <v>15</v>
      </c>
      <c r="H104" s="734"/>
      <c r="I104" s="546">
        <v>58.1</v>
      </c>
      <c r="J104" s="546">
        <v>98.4</v>
      </c>
      <c r="K104" s="726">
        <v>50</v>
      </c>
      <c r="L104" s="727"/>
      <c r="M104" s="726">
        <v>30</v>
      </c>
      <c r="N104" s="727"/>
      <c r="O104" s="726">
        <v>20</v>
      </c>
      <c r="P104" s="727"/>
    </row>
    <row r="105" spans="1:16" s="193" customFormat="1" ht="51.75" customHeight="1" x14ac:dyDescent="0.25">
      <c r="A105" s="808" t="s">
        <v>385</v>
      </c>
      <c r="B105" s="834"/>
      <c r="C105" s="834"/>
      <c r="D105" s="809"/>
      <c r="E105" s="113"/>
      <c r="F105" s="547">
        <v>273500</v>
      </c>
      <c r="G105" s="734" t="s">
        <v>15</v>
      </c>
      <c r="H105" s="734"/>
      <c r="I105" s="547">
        <v>18.899999999999999</v>
      </c>
      <c r="J105" s="547">
        <v>35</v>
      </c>
      <c r="K105" s="751">
        <v>35</v>
      </c>
      <c r="L105" s="752"/>
      <c r="M105" s="751">
        <v>35</v>
      </c>
      <c r="N105" s="752"/>
      <c r="O105" s="751">
        <v>20</v>
      </c>
      <c r="P105" s="752"/>
    </row>
    <row r="106" spans="1:16" s="193" customFormat="1" ht="22.9" customHeight="1" x14ac:dyDescent="0.25">
      <c r="A106" s="758" t="s">
        <v>98</v>
      </c>
      <c r="B106" s="759"/>
      <c r="C106" s="759"/>
      <c r="D106" s="760"/>
      <c r="E106" s="113"/>
      <c r="F106" s="547">
        <v>310000</v>
      </c>
      <c r="G106" s="734" t="s">
        <v>15</v>
      </c>
      <c r="H106" s="734"/>
      <c r="I106" s="547">
        <f>I107+I108+I109</f>
        <v>137.1</v>
      </c>
      <c r="J106" s="547">
        <f>J107+J108+J109</f>
        <v>183.6</v>
      </c>
      <c r="K106" s="751">
        <f>K107+K108+K109</f>
        <v>82.08</v>
      </c>
      <c r="L106" s="752"/>
      <c r="M106" s="751">
        <f>M107+M108+M109</f>
        <v>50</v>
      </c>
      <c r="N106" s="752"/>
      <c r="O106" s="751">
        <f>O107+O108+O109</f>
        <v>50</v>
      </c>
      <c r="P106" s="752"/>
    </row>
    <row r="107" spans="1:16" ht="22.9" customHeight="1" x14ac:dyDescent="0.25">
      <c r="A107" s="795" t="s">
        <v>386</v>
      </c>
      <c r="B107" s="1180"/>
      <c r="C107" s="1180"/>
      <c r="D107" s="1181"/>
      <c r="E107" s="177"/>
      <c r="F107" s="546">
        <v>314110</v>
      </c>
      <c r="G107" s="734" t="s">
        <v>15</v>
      </c>
      <c r="H107" s="734"/>
      <c r="I107" s="546">
        <v>115.1</v>
      </c>
      <c r="J107" s="546">
        <v>66.8</v>
      </c>
      <c r="K107" s="726">
        <v>42.08</v>
      </c>
      <c r="L107" s="727"/>
      <c r="M107" s="726">
        <v>10</v>
      </c>
      <c r="N107" s="727"/>
      <c r="O107" s="726">
        <v>10</v>
      </c>
      <c r="P107" s="727"/>
    </row>
    <row r="108" spans="1:16" ht="22.9" customHeight="1" x14ac:dyDescent="0.25">
      <c r="A108" s="795" t="s">
        <v>387</v>
      </c>
      <c r="B108" s="1180"/>
      <c r="C108" s="1180"/>
      <c r="D108" s="1181"/>
      <c r="E108" s="177"/>
      <c r="F108" s="546">
        <v>316110</v>
      </c>
      <c r="G108" s="734" t="s">
        <v>15</v>
      </c>
      <c r="H108" s="734"/>
      <c r="I108" s="546"/>
      <c r="J108" s="546">
        <v>43</v>
      </c>
      <c r="K108" s="726">
        <v>30</v>
      </c>
      <c r="L108" s="1172"/>
      <c r="M108" s="726">
        <v>10</v>
      </c>
      <c r="N108" s="1172"/>
      <c r="O108" s="726">
        <v>10</v>
      </c>
      <c r="P108" s="1172"/>
    </row>
    <row r="109" spans="1:16" ht="22.9" customHeight="1" x14ac:dyDescent="0.25">
      <c r="A109" s="795" t="s">
        <v>231</v>
      </c>
      <c r="B109" s="1180"/>
      <c r="C109" s="1180"/>
      <c r="D109" s="1181"/>
      <c r="E109" s="177"/>
      <c r="F109" s="546">
        <v>317110</v>
      </c>
      <c r="G109" s="734" t="s">
        <v>15</v>
      </c>
      <c r="H109" s="734"/>
      <c r="I109" s="546">
        <v>22</v>
      </c>
      <c r="J109" s="546">
        <v>73.8</v>
      </c>
      <c r="K109" s="726">
        <v>10</v>
      </c>
      <c r="L109" s="1172"/>
      <c r="M109" s="726">
        <v>30</v>
      </c>
      <c r="N109" s="1172"/>
      <c r="O109" s="726">
        <v>30</v>
      </c>
      <c r="P109" s="1172"/>
    </row>
    <row r="110" spans="1:16" s="193" customFormat="1" ht="22.9" customHeight="1" x14ac:dyDescent="0.25">
      <c r="A110" s="758" t="s">
        <v>101</v>
      </c>
      <c r="B110" s="1203"/>
      <c r="C110" s="1203"/>
      <c r="D110" s="1204"/>
      <c r="E110" s="113"/>
      <c r="F110" s="547">
        <v>330000</v>
      </c>
      <c r="G110" s="734" t="s">
        <v>15</v>
      </c>
      <c r="H110" s="734"/>
      <c r="I110" s="547">
        <f>I111+I112+I113+I114+I115+I116</f>
        <v>274.39999999999998</v>
      </c>
      <c r="J110" s="547">
        <f>J111+J112+J114+J115+J116</f>
        <v>349.7</v>
      </c>
      <c r="K110" s="751">
        <f>K111+K112+K115+K116+K114</f>
        <v>145</v>
      </c>
      <c r="L110" s="1190"/>
      <c r="M110" s="751">
        <f>M111+M112+M114+M115+M116</f>
        <v>143</v>
      </c>
      <c r="N110" s="1190"/>
      <c r="O110" s="751">
        <f>O111+O112+O114+O115+O116</f>
        <v>119.11</v>
      </c>
      <c r="P110" s="1190"/>
    </row>
    <row r="111" spans="1:16" ht="22.9" customHeight="1" x14ac:dyDescent="0.25">
      <c r="A111" s="795" t="s">
        <v>388</v>
      </c>
      <c r="B111" s="1180"/>
      <c r="C111" s="1180"/>
      <c r="D111" s="1181"/>
      <c r="E111" s="177"/>
      <c r="F111" s="546">
        <v>331110</v>
      </c>
      <c r="G111" s="734" t="s">
        <v>15</v>
      </c>
      <c r="H111" s="734"/>
      <c r="I111" s="546">
        <v>46.1</v>
      </c>
      <c r="J111" s="546">
        <v>196.2</v>
      </c>
      <c r="K111" s="726">
        <v>90</v>
      </c>
      <c r="L111" s="1172"/>
      <c r="M111" s="726">
        <v>70</v>
      </c>
      <c r="N111" s="1172"/>
      <c r="O111" s="726">
        <v>60</v>
      </c>
      <c r="P111" s="1172"/>
    </row>
    <row r="112" spans="1:16" ht="22.9" customHeight="1" x14ac:dyDescent="0.25">
      <c r="A112" s="795" t="s">
        <v>221</v>
      </c>
      <c r="B112" s="1180"/>
      <c r="C112" s="1180"/>
      <c r="D112" s="1181"/>
      <c r="E112" s="177"/>
      <c r="F112" s="546">
        <v>332110</v>
      </c>
      <c r="G112" s="734" t="s">
        <v>15</v>
      </c>
      <c r="H112" s="734"/>
      <c r="I112" s="546">
        <v>1.4</v>
      </c>
      <c r="J112" s="546">
        <v>61</v>
      </c>
      <c r="K112" s="726">
        <v>5</v>
      </c>
      <c r="L112" s="1172"/>
      <c r="M112" s="726">
        <v>5</v>
      </c>
      <c r="N112" s="1172"/>
      <c r="O112" s="726">
        <v>5</v>
      </c>
      <c r="P112" s="1172"/>
    </row>
    <row r="113" spans="1:16" ht="22.9" customHeight="1" x14ac:dyDescent="0.25">
      <c r="A113" s="723" t="s">
        <v>334</v>
      </c>
      <c r="B113" s="723"/>
      <c r="C113" s="723"/>
      <c r="D113" s="723"/>
      <c r="E113" s="546"/>
      <c r="F113" s="546">
        <v>333110</v>
      </c>
      <c r="G113" s="736" t="s">
        <v>15</v>
      </c>
      <c r="H113" s="736"/>
      <c r="I113" s="617">
        <v>6.7</v>
      </c>
      <c r="J113" s="546"/>
      <c r="K113" s="734"/>
      <c r="L113" s="734"/>
      <c r="M113" s="734"/>
      <c r="N113" s="734"/>
      <c r="O113" s="734"/>
      <c r="P113" s="734"/>
    </row>
    <row r="114" spans="1:16" ht="36" customHeight="1" x14ac:dyDescent="0.25">
      <c r="A114" s="806" t="s">
        <v>389</v>
      </c>
      <c r="B114" s="812"/>
      <c r="C114" s="812"/>
      <c r="D114" s="807"/>
      <c r="E114" s="177"/>
      <c r="F114" s="546">
        <v>336110</v>
      </c>
      <c r="G114" s="734" t="s">
        <v>15</v>
      </c>
      <c r="H114" s="734"/>
      <c r="I114" s="546">
        <v>67.3</v>
      </c>
      <c r="J114" s="546">
        <v>42.5</v>
      </c>
      <c r="K114" s="726">
        <v>20</v>
      </c>
      <c r="L114" s="1172"/>
      <c r="M114" s="726">
        <v>40</v>
      </c>
      <c r="N114" s="1172"/>
      <c r="O114" s="726">
        <v>30</v>
      </c>
      <c r="P114" s="1172"/>
    </row>
    <row r="115" spans="1:16" ht="34.5" customHeight="1" x14ac:dyDescent="0.25">
      <c r="A115" s="806" t="s">
        <v>390</v>
      </c>
      <c r="B115" s="812"/>
      <c r="C115" s="812"/>
      <c r="D115" s="807"/>
      <c r="E115" s="177"/>
      <c r="F115" s="546">
        <v>338110</v>
      </c>
      <c r="G115" s="734" t="s">
        <v>15</v>
      </c>
      <c r="H115" s="734"/>
      <c r="I115" s="546">
        <v>147</v>
      </c>
      <c r="J115" s="546">
        <v>25</v>
      </c>
      <c r="K115" s="726"/>
      <c r="L115" s="727"/>
      <c r="M115" s="726">
        <v>5</v>
      </c>
      <c r="N115" s="727"/>
      <c r="O115" s="726">
        <v>5</v>
      </c>
      <c r="P115" s="727"/>
    </row>
    <row r="116" spans="1:16" ht="25.9" customHeight="1" x14ac:dyDescent="0.25">
      <c r="A116" s="806" t="s">
        <v>104</v>
      </c>
      <c r="B116" s="1191"/>
      <c r="C116" s="1191"/>
      <c r="D116" s="1192"/>
      <c r="E116" s="177"/>
      <c r="F116" s="546">
        <v>339110</v>
      </c>
      <c r="G116" s="734" t="s">
        <v>15</v>
      </c>
      <c r="H116" s="734"/>
      <c r="I116" s="546">
        <v>5.9</v>
      </c>
      <c r="J116" s="546">
        <v>25</v>
      </c>
      <c r="K116" s="726">
        <v>30</v>
      </c>
      <c r="L116" s="1172"/>
      <c r="M116" s="726">
        <v>23</v>
      </c>
      <c r="N116" s="1172"/>
      <c r="O116" s="726">
        <v>19.11</v>
      </c>
      <c r="P116" s="1172"/>
    </row>
    <row r="117" spans="1:16" ht="22.15" customHeight="1" x14ac:dyDescent="0.25">
      <c r="A117" s="555" t="s">
        <v>225</v>
      </c>
      <c r="B117" s="557"/>
      <c r="C117" s="557"/>
      <c r="D117" s="557"/>
      <c r="E117" s="557"/>
      <c r="F117" s="557"/>
      <c r="G117" s="557"/>
      <c r="H117" s="557"/>
      <c r="I117" s="557"/>
      <c r="J117" s="557"/>
      <c r="K117" s="557"/>
      <c r="L117" s="557"/>
      <c r="M117" s="557"/>
      <c r="N117" s="557"/>
      <c r="O117" s="557"/>
      <c r="P117" s="556"/>
    </row>
    <row r="118" spans="1:16" ht="19.899999999999999" customHeight="1" x14ac:dyDescent="0.25">
      <c r="A118" s="734" t="s">
        <v>7</v>
      </c>
      <c r="B118" s="734"/>
      <c r="C118" s="734"/>
      <c r="D118" s="734"/>
      <c r="E118" s="726" t="s">
        <v>2</v>
      </c>
      <c r="F118" s="741"/>
      <c r="G118" s="741"/>
      <c r="H118" s="727"/>
      <c r="I118" s="748" t="s">
        <v>64</v>
      </c>
      <c r="J118" s="748" t="s">
        <v>65</v>
      </c>
      <c r="K118" s="748" t="s">
        <v>445</v>
      </c>
      <c r="L118" s="548">
        <v>2017</v>
      </c>
      <c r="M118" s="748" t="s">
        <v>446</v>
      </c>
      <c r="N118" s="546">
        <v>2018</v>
      </c>
      <c r="O118" s="546">
        <v>2019</v>
      </c>
      <c r="P118" s="546">
        <v>2020</v>
      </c>
    </row>
    <row r="119" spans="1:16" ht="63" customHeight="1" x14ac:dyDescent="0.25">
      <c r="A119" s="734"/>
      <c r="B119" s="734"/>
      <c r="C119" s="734"/>
      <c r="D119" s="734"/>
      <c r="E119" s="546" t="s">
        <v>66</v>
      </c>
      <c r="F119" s="546" t="s">
        <v>61</v>
      </c>
      <c r="G119" s="553" t="s">
        <v>12</v>
      </c>
      <c r="H119" s="552" t="s">
        <v>62</v>
      </c>
      <c r="I119" s="748"/>
      <c r="J119" s="748"/>
      <c r="K119" s="748"/>
      <c r="L119" s="115" t="s">
        <v>67</v>
      </c>
      <c r="M119" s="748"/>
      <c r="N119" s="116" t="s">
        <v>12</v>
      </c>
      <c r="O119" s="553" t="s">
        <v>13</v>
      </c>
      <c r="P119" s="553" t="s">
        <v>13</v>
      </c>
    </row>
    <row r="120" spans="1:16" x14ac:dyDescent="0.25">
      <c r="A120" s="726">
        <v>1</v>
      </c>
      <c r="B120" s="741"/>
      <c r="C120" s="741"/>
      <c r="D120" s="727"/>
      <c r="E120" s="546">
        <v>2</v>
      </c>
      <c r="F120" s="546">
        <v>3</v>
      </c>
      <c r="G120" s="546">
        <v>4</v>
      </c>
      <c r="H120" s="546">
        <v>5</v>
      </c>
      <c r="I120" s="546">
        <v>6</v>
      </c>
      <c r="J120" s="546">
        <v>7</v>
      </c>
      <c r="K120" s="546">
        <v>8</v>
      </c>
      <c r="L120" s="546">
        <v>9</v>
      </c>
      <c r="M120" s="546" t="s">
        <v>68</v>
      </c>
      <c r="N120" s="546">
        <v>11</v>
      </c>
      <c r="O120" s="546">
        <v>12</v>
      </c>
      <c r="P120" s="546">
        <v>13</v>
      </c>
    </row>
    <row r="121" spans="1:16" ht="22.9" customHeight="1" x14ac:dyDescent="0.25">
      <c r="A121" s="742"/>
      <c r="B121" s="743"/>
      <c r="C121" s="743"/>
      <c r="D121" s="744"/>
      <c r="E121" s="78"/>
      <c r="F121" s="78"/>
      <c r="G121" s="78"/>
      <c r="H121" s="78"/>
      <c r="I121" s="78"/>
      <c r="J121" s="78"/>
      <c r="K121" s="78"/>
      <c r="L121" s="78"/>
      <c r="M121" s="78"/>
      <c r="N121" s="78"/>
      <c r="O121" s="78"/>
      <c r="P121" s="78"/>
    </row>
    <row r="122" spans="1:16" ht="22.9" customHeight="1" x14ac:dyDescent="0.25">
      <c r="A122" s="742"/>
      <c r="B122" s="743"/>
      <c r="C122" s="743"/>
      <c r="D122" s="744"/>
      <c r="E122" s="78"/>
      <c r="F122" s="78"/>
      <c r="G122" s="78"/>
      <c r="H122" s="78"/>
      <c r="I122" s="78"/>
      <c r="J122" s="78"/>
      <c r="K122" s="78"/>
      <c r="L122" s="78"/>
      <c r="M122" s="78"/>
      <c r="N122" s="78"/>
      <c r="O122" s="78"/>
      <c r="P122" s="78"/>
    </row>
    <row r="123" spans="1:16" ht="22.9" customHeight="1" x14ac:dyDescent="0.25">
      <c r="A123" s="742"/>
      <c r="B123" s="743"/>
      <c r="C123" s="743"/>
      <c r="D123" s="744"/>
      <c r="E123" s="78"/>
      <c r="F123" s="78"/>
      <c r="G123" s="78"/>
      <c r="H123" s="78"/>
      <c r="I123" s="78"/>
      <c r="J123" s="78"/>
      <c r="K123" s="78"/>
      <c r="L123" s="78"/>
      <c r="M123" s="78"/>
      <c r="N123" s="78"/>
      <c r="O123" s="78"/>
      <c r="P123" s="78"/>
    </row>
    <row r="124" spans="1:16" ht="23.45" customHeight="1" x14ac:dyDescent="0.25"/>
    <row r="125" spans="1:16" s="117" customFormat="1" ht="24.6" customHeight="1" x14ac:dyDescent="0.25">
      <c r="A125" s="565" t="s">
        <v>69</v>
      </c>
      <c r="B125" s="566"/>
      <c r="C125" s="566"/>
      <c r="D125" s="566"/>
      <c r="E125" s="566"/>
      <c r="F125" s="566"/>
      <c r="G125" s="566"/>
      <c r="H125" s="566"/>
      <c r="I125" s="566"/>
      <c r="J125" s="566"/>
      <c r="K125" s="566"/>
      <c r="L125" s="566"/>
      <c r="M125" s="566"/>
      <c r="N125" s="566"/>
      <c r="O125" s="566"/>
      <c r="P125" s="567"/>
    </row>
    <row r="126" spans="1:16" s="117" customFormat="1" ht="24.6" customHeight="1" x14ac:dyDescent="0.25">
      <c r="A126" s="558" t="s">
        <v>70</v>
      </c>
      <c r="B126" s="559"/>
      <c r="C126" s="559"/>
      <c r="D126" s="559"/>
      <c r="E126" s="559"/>
      <c r="F126" s="559"/>
      <c r="G126" s="559"/>
      <c r="H126" s="559"/>
      <c r="I126" s="559"/>
      <c r="J126" s="559"/>
      <c r="K126" s="559"/>
      <c r="L126" s="559"/>
      <c r="M126" s="559"/>
      <c r="N126" s="559"/>
      <c r="O126" s="559"/>
      <c r="P126" s="560"/>
    </row>
    <row r="127" spans="1:16" s="117" customFormat="1" ht="24.6" customHeight="1" x14ac:dyDescent="0.25">
      <c r="A127" s="558" t="s">
        <v>71</v>
      </c>
      <c r="B127" s="559"/>
      <c r="C127" s="559"/>
      <c r="D127" s="559"/>
      <c r="E127" s="559"/>
      <c r="F127" s="559"/>
      <c r="G127" s="559"/>
      <c r="H127" s="559"/>
      <c r="I127" s="559"/>
      <c r="J127" s="559"/>
      <c r="K127" s="559"/>
      <c r="L127" s="559"/>
      <c r="M127" s="559"/>
      <c r="N127" s="559"/>
      <c r="O127" s="559"/>
      <c r="P127" s="560"/>
    </row>
    <row r="128" spans="1:16" s="117" customFormat="1" ht="24.6" customHeight="1" x14ac:dyDescent="0.25">
      <c r="A128" s="561" t="s">
        <v>72</v>
      </c>
      <c r="B128" s="562"/>
      <c r="C128" s="562"/>
      <c r="D128" s="562"/>
      <c r="E128" s="562"/>
      <c r="F128" s="562"/>
      <c r="G128" s="562"/>
      <c r="H128" s="562"/>
      <c r="I128" s="562"/>
      <c r="J128" s="562"/>
      <c r="K128" s="562"/>
      <c r="L128" s="562"/>
      <c r="M128" s="562"/>
      <c r="N128" s="562"/>
      <c r="O128" s="562"/>
      <c r="P128" s="563"/>
    </row>
    <row r="129" spans="1:16" ht="13.15" customHeight="1" x14ac:dyDescent="0.25"/>
    <row r="130" spans="1:16" ht="14.45" customHeight="1" x14ac:dyDescent="0.25">
      <c r="A130" s="564"/>
      <c r="B130" s="564"/>
      <c r="C130" s="564"/>
      <c r="D130" s="564"/>
      <c r="E130" s="564"/>
      <c r="F130" s="564"/>
      <c r="G130" s="564"/>
      <c r="H130" s="564"/>
      <c r="I130" s="564"/>
      <c r="J130" s="564"/>
      <c r="K130" s="564"/>
      <c r="L130" s="564"/>
      <c r="M130" s="564"/>
      <c r="N130" s="564"/>
      <c r="O130" s="564"/>
      <c r="P130" s="564"/>
    </row>
  </sheetData>
  <mergeCells count="392">
    <mergeCell ref="M116:N116"/>
    <mergeCell ref="O116:P116"/>
    <mergeCell ref="O111:P111"/>
    <mergeCell ref="M108:N108"/>
    <mergeCell ref="O106:P106"/>
    <mergeCell ref="K90:L90"/>
    <mergeCell ref="M102:N102"/>
    <mergeCell ref="K102:L102"/>
    <mergeCell ref="G110:H110"/>
    <mergeCell ref="G114:H114"/>
    <mergeCell ref="G108:H108"/>
    <mergeCell ref="M115:N115"/>
    <mergeCell ref="M92:N92"/>
    <mergeCell ref="M93:N93"/>
    <mergeCell ref="M95:N95"/>
    <mergeCell ref="M90:N90"/>
    <mergeCell ref="M91:N91"/>
    <mergeCell ref="G113:H113"/>
    <mergeCell ref="K113:L113"/>
    <mergeCell ref="O115:P115"/>
    <mergeCell ref="O89:P89"/>
    <mergeCell ref="O95:P95"/>
    <mergeCell ref="M89:N89"/>
    <mergeCell ref="K100:L100"/>
    <mergeCell ref="K98:L98"/>
    <mergeCell ref="M98:N98"/>
    <mergeCell ref="K91:L91"/>
    <mergeCell ref="O94:P94"/>
    <mergeCell ref="M114:N114"/>
    <mergeCell ref="O114:P114"/>
    <mergeCell ref="M112:N112"/>
    <mergeCell ref="O112:P112"/>
    <mergeCell ref="O100:P100"/>
    <mergeCell ref="M101:N101"/>
    <mergeCell ref="O101:P101"/>
    <mergeCell ref="M100:N100"/>
    <mergeCell ref="G106:H106"/>
    <mergeCell ref="G92:H92"/>
    <mergeCell ref="G91:H91"/>
    <mergeCell ref="G90:H90"/>
    <mergeCell ref="O99:P99"/>
    <mergeCell ref="M110:N110"/>
    <mergeCell ref="O85:P85"/>
    <mergeCell ref="A110:D110"/>
    <mergeCell ref="M107:N107"/>
    <mergeCell ref="A106:D106"/>
    <mergeCell ref="K107:L107"/>
    <mergeCell ref="K108:L108"/>
    <mergeCell ref="K104:L104"/>
    <mergeCell ref="K105:L105"/>
    <mergeCell ref="O97:P97"/>
    <mergeCell ref="M97:N97"/>
    <mergeCell ref="G96:H96"/>
    <mergeCell ref="C57:N57"/>
    <mergeCell ref="I51:J51"/>
    <mergeCell ref="O57:P57"/>
    <mergeCell ref="A55:B55"/>
    <mergeCell ref="C58:N58"/>
    <mergeCell ref="A95:D95"/>
    <mergeCell ref="O83:P83"/>
    <mergeCell ref="A113:D113"/>
    <mergeCell ref="O110:P110"/>
    <mergeCell ref="M111:N111"/>
    <mergeCell ref="M109:N109"/>
    <mergeCell ref="O109:P109"/>
    <mergeCell ref="O87:P87"/>
    <mergeCell ref="O88:P88"/>
    <mergeCell ref="M87:N87"/>
    <mergeCell ref="M88:N88"/>
    <mergeCell ref="K87:L87"/>
    <mergeCell ref="K88:L88"/>
    <mergeCell ref="G83:H83"/>
    <mergeCell ref="G100:H100"/>
    <mergeCell ref="G87:H87"/>
    <mergeCell ref="G88:H88"/>
    <mergeCell ref="M113:N113"/>
    <mergeCell ref="O113:P113"/>
    <mergeCell ref="E38:F38"/>
    <mergeCell ref="G85:H85"/>
    <mergeCell ref="M103:N103"/>
    <mergeCell ref="M105:N105"/>
    <mergeCell ref="A78:A79"/>
    <mergeCell ref="C49:H49"/>
    <mergeCell ref="I49:J50"/>
    <mergeCell ref="A46:C46"/>
    <mergeCell ref="A48:P48"/>
    <mergeCell ref="A49:B50"/>
    <mergeCell ref="C72:I72"/>
    <mergeCell ref="C73:I73"/>
    <mergeCell ref="C74:I74"/>
    <mergeCell ref="C75:I75"/>
    <mergeCell ref="A66:A67"/>
    <mergeCell ref="A51:B51"/>
    <mergeCell ref="A52:B52"/>
    <mergeCell ref="A58:B58"/>
    <mergeCell ref="C55:N55"/>
    <mergeCell ref="C56:N56"/>
    <mergeCell ref="A53:B53"/>
    <mergeCell ref="A54:P54"/>
    <mergeCell ref="A56:B56"/>
    <mergeCell ref="I52:J52"/>
    <mergeCell ref="A109:D109"/>
    <mergeCell ref="A122:D122"/>
    <mergeCell ref="A100:D100"/>
    <mergeCell ref="A120:D120"/>
    <mergeCell ref="A121:D121"/>
    <mergeCell ref="A103:D103"/>
    <mergeCell ref="O107:P107"/>
    <mergeCell ref="G37:J37"/>
    <mergeCell ref="G38:H38"/>
    <mergeCell ref="G39:H39"/>
    <mergeCell ref="G40:H40"/>
    <mergeCell ref="G41:H41"/>
    <mergeCell ref="G42:H42"/>
    <mergeCell ref="K83:L83"/>
    <mergeCell ref="M83:N83"/>
    <mergeCell ref="K106:L106"/>
    <mergeCell ref="G104:H104"/>
    <mergeCell ref="K89:L89"/>
    <mergeCell ref="A90:D90"/>
    <mergeCell ref="A83:D83"/>
    <mergeCell ref="M81:N81"/>
    <mergeCell ref="A65:P65"/>
    <mergeCell ref="C69:I69"/>
    <mergeCell ref="A42:C42"/>
    <mergeCell ref="C79:I79"/>
    <mergeCell ref="A80:P80"/>
    <mergeCell ref="C78:I78"/>
    <mergeCell ref="A71:A77"/>
    <mergeCell ref="C77:I77"/>
    <mergeCell ref="A123:D123"/>
    <mergeCell ref="A81:D82"/>
    <mergeCell ref="E81:F81"/>
    <mergeCell ref="G81:H81"/>
    <mergeCell ref="A98:D98"/>
    <mergeCell ref="G98:H98"/>
    <mergeCell ref="A87:D87"/>
    <mergeCell ref="A88:D88"/>
    <mergeCell ref="K116:L116"/>
    <mergeCell ref="K103:L103"/>
    <mergeCell ref="K114:L114"/>
    <mergeCell ref="K101:L101"/>
    <mergeCell ref="K110:L110"/>
    <mergeCell ref="K111:L111"/>
    <mergeCell ref="K109:L109"/>
    <mergeCell ref="A118:D119"/>
    <mergeCell ref="A116:D116"/>
    <mergeCell ref="G116:H116"/>
    <mergeCell ref="A102:D102"/>
    <mergeCell ref="G103:H103"/>
    <mergeCell ref="K81:L81"/>
    <mergeCell ref="G102:H102"/>
    <mergeCell ref="A101:D101"/>
    <mergeCell ref="G101:H101"/>
    <mergeCell ref="A89:D89"/>
    <mergeCell ref="K92:L92"/>
    <mergeCell ref="K93:L93"/>
    <mergeCell ref="K94:L94"/>
    <mergeCell ref="G95:H95"/>
    <mergeCell ref="K95:L95"/>
    <mergeCell ref="G97:H97"/>
    <mergeCell ref="K96:L96"/>
    <mergeCell ref="K97:L97"/>
    <mergeCell ref="K85:L85"/>
    <mergeCell ref="A62:C62"/>
    <mergeCell ref="A63:C63"/>
    <mergeCell ref="D62:P62"/>
    <mergeCell ref="D63:P63"/>
    <mergeCell ref="C66:I67"/>
    <mergeCell ref="J66:J67"/>
    <mergeCell ref="O58:P58"/>
    <mergeCell ref="D61:P61"/>
    <mergeCell ref="C76:I76"/>
    <mergeCell ref="C70:I70"/>
    <mergeCell ref="C71:I71"/>
    <mergeCell ref="M118:M119"/>
    <mergeCell ref="K118:K119"/>
    <mergeCell ref="J118:J119"/>
    <mergeCell ref="I118:I119"/>
    <mergeCell ref="A108:D108"/>
    <mergeCell ref="G89:H89"/>
    <mergeCell ref="A114:D114"/>
    <mergeCell ref="A111:D111"/>
    <mergeCell ref="G109:H109"/>
    <mergeCell ref="G111:H111"/>
    <mergeCell ref="G115:H115"/>
    <mergeCell ref="K115:L115"/>
    <mergeCell ref="A115:D115"/>
    <mergeCell ref="A112:D112"/>
    <mergeCell ref="G112:H112"/>
    <mergeCell ref="K112:L112"/>
    <mergeCell ref="A104:D104"/>
    <mergeCell ref="A107:D107"/>
    <mergeCell ref="G107:H107"/>
    <mergeCell ref="A91:D91"/>
    <mergeCell ref="G105:H105"/>
    <mergeCell ref="G99:H99"/>
    <mergeCell ref="K99:L99"/>
    <mergeCell ref="A105:D105"/>
    <mergeCell ref="E118:H118"/>
    <mergeCell ref="E46:F46"/>
    <mergeCell ref="A37:C38"/>
    <mergeCell ref="A39:C39"/>
    <mergeCell ref="A40:C40"/>
    <mergeCell ref="G45:H45"/>
    <mergeCell ref="G46:H46"/>
    <mergeCell ref="A31:B31"/>
    <mergeCell ref="A32:B32"/>
    <mergeCell ref="G44:H44"/>
    <mergeCell ref="A92:D92"/>
    <mergeCell ref="A97:D97"/>
    <mergeCell ref="A99:D99"/>
    <mergeCell ref="A85:D85"/>
    <mergeCell ref="A93:D93"/>
    <mergeCell ref="A94:D94"/>
    <mergeCell ref="A84:D84"/>
    <mergeCell ref="A60:P60"/>
    <mergeCell ref="O55:P55"/>
    <mergeCell ref="O56:P56"/>
    <mergeCell ref="B66:B67"/>
    <mergeCell ref="A68:A70"/>
    <mergeCell ref="C68:I68"/>
    <mergeCell ref="A61:C61"/>
    <mergeCell ref="M28:N28"/>
    <mergeCell ref="O34:P34"/>
    <mergeCell ref="A27:B27"/>
    <mergeCell ref="K33:L33"/>
    <mergeCell ref="K31:L31"/>
    <mergeCell ref="K32:L32"/>
    <mergeCell ref="G32:H32"/>
    <mergeCell ref="O31:P31"/>
    <mergeCell ref="A33:B33"/>
    <mergeCell ref="G31:H31"/>
    <mergeCell ref="A28:B28"/>
    <mergeCell ref="A29:B29"/>
    <mergeCell ref="A30:B30"/>
    <mergeCell ref="G28:H28"/>
    <mergeCell ref="G29:H29"/>
    <mergeCell ref="O29:P29"/>
    <mergeCell ref="K27:L27"/>
    <mergeCell ref="M27:N27"/>
    <mergeCell ref="A36:P36"/>
    <mergeCell ref="N37:P37"/>
    <mergeCell ref="K37:M37"/>
    <mergeCell ref="E45:F45"/>
    <mergeCell ref="A44:C44"/>
    <mergeCell ref="A45:C45"/>
    <mergeCell ref="E44:F44"/>
    <mergeCell ref="G33:H33"/>
    <mergeCell ref="M31:N31"/>
    <mergeCell ref="M32:N32"/>
    <mergeCell ref="M33:N33"/>
    <mergeCell ref="M34:N34"/>
    <mergeCell ref="K34:L34"/>
    <mergeCell ref="A43:C43"/>
    <mergeCell ref="E43:F43"/>
    <mergeCell ref="D37:F37"/>
    <mergeCell ref="E39:F39"/>
    <mergeCell ref="E40:F40"/>
    <mergeCell ref="O30:P30"/>
    <mergeCell ref="K30:L30"/>
    <mergeCell ref="O27:P27"/>
    <mergeCell ref="G34:H34"/>
    <mergeCell ref="C22:F22"/>
    <mergeCell ref="A22:B23"/>
    <mergeCell ref="G24:H24"/>
    <mergeCell ref="A24:B24"/>
    <mergeCell ref="O22:P22"/>
    <mergeCell ref="O23:P23"/>
    <mergeCell ref="M22:N22"/>
    <mergeCell ref="M23:N23"/>
    <mergeCell ref="K22:L22"/>
    <mergeCell ref="K23:L23"/>
    <mergeCell ref="M29:N29"/>
    <mergeCell ref="M30:N30"/>
    <mergeCell ref="M26:N26"/>
    <mergeCell ref="O32:P32"/>
    <mergeCell ref="O33:P33"/>
    <mergeCell ref="K28:L28"/>
    <mergeCell ref="O26:P26"/>
    <mergeCell ref="O25:P25"/>
    <mergeCell ref="K29:L29"/>
    <mergeCell ref="K26:L26"/>
    <mergeCell ref="G27:H27"/>
    <mergeCell ref="G30:H30"/>
    <mergeCell ref="O28:P28"/>
    <mergeCell ref="O12:P12"/>
    <mergeCell ref="M12:N12"/>
    <mergeCell ref="K12:L12"/>
    <mergeCell ref="O15:P15"/>
    <mergeCell ref="M15:N15"/>
    <mergeCell ref="K15:L15"/>
    <mergeCell ref="K16:L16"/>
    <mergeCell ref="M16:N16"/>
    <mergeCell ref="O16:P16"/>
    <mergeCell ref="M13:N13"/>
    <mergeCell ref="O13:P13"/>
    <mergeCell ref="K14:L14"/>
    <mergeCell ref="G14:H14"/>
    <mergeCell ref="K13:L13"/>
    <mergeCell ref="K25:L25"/>
    <mergeCell ref="O19:P19"/>
    <mergeCell ref="O20:P20"/>
    <mergeCell ref="K19:L19"/>
    <mergeCell ref="K20:L20"/>
    <mergeCell ref="M19:N19"/>
    <mergeCell ref="M20:N20"/>
    <mergeCell ref="G20:H20"/>
    <mergeCell ref="G19:H19"/>
    <mergeCell ref="K17:L17"/>
    <mergeCell ref="M17:N17"/>
    <mergeCell ref="O17:P17"/>
    <mergeCell ref="O18:P18"/>
    <mergeCell ref="M18:N18"/>
    <mergeCell ref="K18:L18"/>
    <mergeCell ref="O24:P24"/>
    <mergeCell ref="M25:N25"/>
    <mergeCell ref="K24:L24"/>
    <mergeCell ref="M24:N24"/>
    <mergeCell ref="G25:H25"/>
    <mergeCell ref="D8:O8"/>
    <mergeCell ref="A10:P10"/>
    <mergeCell ref="A12:D13"/>
    <mergeCell ref="A96:D96"/>
    <mergeCell ref="K86:L86"/>
    <mergeCell ref="A86:D86"/>
    <mergeCell ref="G86:H86"/>
    <mergeCell ref="A57:B57"/>
    <mergeCell ref="G94:H94"/>
    <mergeCell ref="G93:H93"/>
    <mergeCell ref="A14:D14"/>
    <mergeCell ref="A15:D15"/>
    <mergeCell ref="A16:D16"/>
    <mergeCell ref="G15:H15"/>
    <mergeCell ref="G16:H16"/>
    <mergeCell ref="A17:D17"/>
    <mergeCell ref="G17:H17"/>
    <mergeCell ref="O86:P86"/>
    <mergeCell ref="O90:P90"/>
    <mergeCell ref="O91:P91"/>
    <mergeCell ref="O93:P93"/>
    <mergeCell ref="G13:H13"/>
    <mergeCell ref="O14:P14"/>
    <mergeCell ref="M14:N14"/>
    <mergeCell ref="N1:P1"/>
    <mergeCell ref="E2:J2"/>
    <mergeCell ref="D3:L3"/>
    <mergeCell ref="A6:C6"/>
    <mergeCell ref="A7:C7"/>
    <mergeCell ref="D6:O6"/>
    <mergeCell ref="D7:O7"/>
    <mergeCell ref="G18:H18"/>
    <mergeCell ref="G43:H43"/>
    <mergeCell ref="G22:H22"/>
    <mergeCell ref="G23:H23"/>
    <mergeCell ref="A25:B25"/>
    <mergeCell ref="A26:B26"/>
    <mergeCell ref="G26:H26"/>
    <mergeCell ref="A41:C41"/>
    <mergeCell ref="A34:B34"/>
    <mergeCell ref="A18:D18"/>
    <mergeCell ref="A19:D19"/>
    <mergeCell ref="A20:D20"/>
    <mergeCell ref="E41:F41"/>
    <mergeCell ref="E42:F42"/>
    <mergeCell ref="A8:C8"/>
    <mergeCell ref="G12:H12"/>
    <mergeCell ref="E12:F12"/>
    <mergeCell ref="O81:P81"/>
    <mergeCell ref="G82:H82"/>
    <mergeCell ref="K82:L82"/>
    <mergeCell ref="M82:N82"/>
    <mergeCell ref="O82:P82"/>
    <mergeCell ref="O98:P98"/>
    <mergeCell ref="M99:N99"/>
    <mergeCell ref="O92:P92"/>
    <mergeCell ref="G84:H84"/>
    <mergeCell ref="K84:L84"/>
    <mergeCell ref="M84:N84"/>
    <mergeCell ref="O84:P84"/>
    <mergeCell ref="M94:N94"/>
    <mergeCell ref="M96:N96"/>
    <mergeCell ref="M86:N86"/>
    <mergeCell ref="M106:N106"/>
    <mergeCell ref="O108:P108"/>
    <mergeCell ref="O102:P102"/>
    <mergeCell ref="O104:P104"/>
    <mergeCell ref="M104:N104"/>
    <mergeCell ref="O105:P105"/>
    <mergeCell ref="O103:P103"/>
    <mergeCell ref="M85:N85"/>
    <mergeCell ref="O96:P96"/>
  </mergeCells>
  <pageMargins left="0.39370078740157483" right="0.16" top="0.41" bottom="0.33" header="0.31496062992125984" footer="0.31496062992125984"/>
  <pageSetup paperSize="9" scale="70" orientation="portrait" r:id="rId1"/>
  <rowBreaks count="2" manualBreakCount="2">
    <brk id="47" max="15" man="1"/>
    <brk id="116" max="1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90"/>
  <sheetViews>
    <sheetView showZeros="0" view="pageBreakPreview" topLeftCell="A55" zoomScale="90" zoomScaleNormal="90" zoomScaleSheetLayoutView="90" workbookViewId="0">
      <selection activeCell="B62" sqref="B62:P67"/>
    </sheetView>
  </sheetViews>
  <sheetFormatPr defaultColWidth="8.85546875" defaultRowHeight="15.75" x14ac:dyDescent="0.25"/>
  <cols>
    <col min="1" max="1" width="10.140625" style="1" customWidth="1"/>
    <col min="2" max="2" width="8.5703125" style="1" customWidth="1"/>
    <col min="3" max="3" width="8.28515625" style="1" customWidth="1"/>
    <col min="4" max="4" width="10.7109375" style="1" customWidth="1"/>
    <col min="5" max="5" width="8.28515625" style="1" customWidth="1"/>
    <col min="6" max="6" width="8" style="1" customWidth="1"/>
    <col min="7" max="7" width="7.140625" style="1" customWidth="1"/>
    <col min="8" max="8" width="7.5703125" style="1" customWidth="1"/>
    <col min="9" max="9" width="11.5703125" style="1" customWidth="1"/>
    <col min="10" max="10" width="10.28515625" style="1" customWidth="1"/>
    <col min="11" max="11" width="11.42578125" style="1" customWidth="1"/>
    <col min="12" max="12" width="7.28515625" style="1" customWidth="1"/>
    <col min="13" max="13" width="13.140625" style="1" customWidth="1"/>
    <col min="14" max="14" width="11" style="1" customWidth="1"/>
    <col min="15" max="15" width="9.42578125" style="1" customWidth="1"/>
    <col min="16" max="16" width="8" style="1" customWidth="1"/>
    <col min="17" max="16384" width="8.85546875" style="1"/>
  </cols>
  <sheetData>
    <row r="1" spans="1:16" x14ac:dyDescent="0.25">
      <c r="N1" s="916" t="s">
        <v>0</v>
      </c>
      <c r="O1" s="916"/>
      <c r="P1" s="916"/>
    </row>
    <row r="2" spans="1:16" ht="18.75" x14ac:dyDescent="0.25">
      <c r="E2" s="917" t="s">
        <v>1</v>
      </c>
      <c r="F2" s="917"/>
      <c r="G2" s="917"/>
      <c r="H2" s="917"/>
      <c r="I2" s="917"/>
      <c r="J2" s="917"/>
    </row>
    <row r="3" spans="1:16" ht="18.75" x14ac:dyDescent="0.25">
      <c r="D3" s="917" t="s">
        <v>430</v>
      </c>
      <c r="E3" s="917"/>
      <c r="F3" s="917"/>
      <c r="G3" s="917"/>
      <c r="H3" s="917"/>
      <c r="I3" s="917"/>
      <c r="J3" s="917"/>
      <c r="K3" s="917"/>
      <c r="L3" s="917"/>
    </row>
    <row r="4" spans="1:16" ht="18.75" x14ac:dyDescent="0.25">
      <c r="D4" s="94"/>
      <c r="E4" s="94"/>
      <c r="F4" s="94"/>
      <c r="G4" s="94"/>
      <c r="H4" s="94"/>
      <c r="I4" s="94"/>
      <c r="J4" s="94"/>
      <c r="K4" s="94"/>
      <c r="L4" s="94"/>
    </row>
    <row r="5" spans="1:16" x14ac:dyDescent="0.25">
      <c r="P5" s="93" t="s">
        <v>2</v>
      </c>
    </row>
    <row r="6" spans="1:16" ht="23.45" customHeight="1" x14ac:dyDescent="0.25">
      <c r="A6" s="883" t="s">
        <v>3</v>
      </c>
      <c r="B6" s="883"/>
      <c r="C6" s="883"/>
      <c r="D6" s="918" t="s">
        <v>234</v>
      </c>
      <c r="E6" s="919"/>
      <c r="F6" s="919"/>
      <c r="G6" s="919"/>
      <c r="H6" s="919"/>
      <c r="I6" s="919"/>
      <c r="J6" s="919"/>
      <c r="K6" s="919"/>
      <c r="L6" s="919"/>
      <c r="M6" s="919"/>
      <c r="N6" s="919"/>
      <c r="O6" s="920"/>
      <c r="P6" s="91">
        <v>1</v>
      </c>
    </row>
    <row r="7" spans="1:16" ht="23.45" customHeight="1" x14ac:dyDescent="0.25">
      <c r="A7" s="883" t="s">
        <v>4</v>
      </c>
      <c r="B7" s="883"/>
      <c r="C7" s="883"/>
      <c r="D7" s="921" t="s">
        <v>528</v>
      </c>
      <c r="E7" s="921"/>
      <c r="F7" s="921"/>
      <c r="G7" s="921"/>
      <c r="H7" s="921"/>
      <c r="I7" s="921"/>
      <c r="J7" s="921"/>
      <c r="K7" s="921"/>
      <c r="L7" s="921"/>
      <c r="M7" s="921"/>
      <c r="N7" s="921"/>
      <c r="O7" s="921"/>
      <c r="P7" s="45" t="s">
        <v>431</v>
      </c>
    </row>
    <row r="8" spans="1:16" ht="23.45" customHeight="1" x14ac:dyDescent="0.25">
      <c r="A8" s="883" t="s">
        <v>5</v>
      </c>
      <c r="B8" s="883"/>
      <c r="C8" s="883"/>
      <c r="D8" s="884"/>
      <c r="E8" s="880"/>
      <c r="F8" s="880"/>
      <c r="G8" s="880"/>
      <c r="H8" s="880"/>
      <c r="I8" s="880"/>
      <c r="J8" s="880"/>
      <c r="K8" s="880"/>
      <c r="L8" s="880"/>
      <c r="M8" s="880"/>
      <c r="N8" s="880"/>
      <c r="O8" s="881"/>
      <c r="P8" s="45"/>
    </row>
    <row r="10" spans="1:16" x14ac:dyDescent="0.25">
      <c r="A10" s="884" t="s">
        <v>6</v>
      </c>
      <c r="B10" s="880"/>
      <c r="C10" s="880"/>
      <c r="D10" s="880"/>
      <c r="E10" s="880"/>
      <c r="F10" s="880"/>
      <c r="G10" s="880"/>
      <c r="H10" s="880"/>
      <c r="I10" s="880"/>
      <c r="J10" s="880"/>
      <c r="K10" s="880"/>
      <c r="L10" s="880"/>
      <c r="M10" s="880"/>
      <c r="N10" s="880"/>
      <c r="O10" s="880"/>
      <c r="P10" s="881"/>
    </row>
    <row r="11" spans="1:16" x14ac:dyDescent="0.25">
      <c r="A11" s="103"/>
      <c r="B11" s="103"/>
      <c r="C11" s="103"/>
      <c r="D11" s="103"/>
      <c r="E11" s="103"/>
      <c r="F11" s="103"/>
      <c r="G11" s="103"/>
      <c r="H11" s="103"/>
      <c r="I11" s="103"/>
      <c r="J11" s="103"/>
      <c r="K11" s="103"/>
      <c r="L11" s="103"/>
      <c r="M11" s="103"/>
      <c r="N11" s="103"/>
      <c r="O11" s="103"/>
      <c r="P11" s="103"/>
    </row>
    <row r="12" spans="1:16" ht="21.6" customHeight="1" x14ac:dyDescent="0.25">
      <c r="A12" s="854" t="s">
        <v>7</v>
      </c>
      <c r="B12" s="855"/>
      <c r="C12" s="855"/>
      <c r="D12" s="856"/>
      <c r="E12" s="820" t="s">
        <v>2</v>
      </c>
      <c r="F12" s="822"/>
      <c r="G12" s="841">
        <v>2015</v>
      </c>
      <c r="H12" s="841"/>
      <c r="I12" s="91">
        <v>2016</v>
      </c>
      <c r="J12" s="91">
        <v>2017</v>
      </c>
      <c r="K12" s="860">
        <v>2018</v>
      </c>
      <c r="L12" s="860"/>
      <c r="M12" s="860">
        <v>2019</v>
      </c>
      <c r="N12" s="860"/>
      <c r="O12" s="860">
        <v>2020</v>
      </c>
      <c r="P12" s="860"/>
    </row>
    <row r="13" spans="1:16" ht="31.5" x14ac:dyDescent="0.25">
      <c r="A13" s="857"/>
      <c r="B13" s="858"/>
      <c r="C13" s="858"/>
      <c r="D13" s="859"/>
      <c r="E13" s="91" t="s">
        <v>8</v>
      </c>
      <c r="F13" s="97" t="s">
        <v>9</v>
      </c>
      <c r="G13" s="820" t="s">
        <v>10</v>
      </c>
      <c r="H13" s="822"/>
      <c r="I13" s="91" t="s">
        <v>10</v>
      </c>
      <c r="J13" s="91" t="s">
        <v>11</v>
      </c>
      <c r="K13" s="820" t="s">
        <v>12</v>
      </c>
      <c r="L13" s="822"/>
      <c r="M13" s="820" t="s">
        <v>13</v>
      </c>
      <c r="N13" s="822"/>
      <c r="O13" s="820" t="s">
        <v>13</v>
      </c>
      <c r="P13" s="822"/>
    </row>
    <row r="14" spans="1:16" ht="23.45" customHeight="1" x14ac:dyDescent="0.25">
      <c r="A14" s="839" t="s">
        <v>14</v>
      </c>
      <c r="B14" s="839"/>
      <c r="C14" s="839"/>
      <c r="D14" s="839"/>
      <c r="E14" s="91">
        <v>4</v>
      </c>
      <c r="F14" s="91"/>
      <c r="G14" s="835" t="s">
        <v>15</v>
      </c>
      <c r="H14" s="836"/>
      <c r="I14" s="95"/>
      <c r="J14" s="143"/>
      <c r="K14" s="835">
        <v>350</v>
      </c>
      <c r="L14" s="836"/>
      <c r="M14" s="835">
        <v>350</v>
      </c>
      <c r="N14" s="836"/>
      <c r="O14" s="835">
        <v>350</v>
      </c>
      <c r="P14" s="836"/>
    </row>
    <row r="15" spans="1:16" ht="23.45" customHeight="1" x14ac:dyDescent="0.25">
      <c r="A15" s="883" t="s">
        <v>83</v>
      </c>
      <c r="B15" s="883"/>
      <c r="C15" s="883"/>
      <c r="D15" s="883"/>
      <c r="E15" s="91"/>
      <c r="F15" s="91">
        <v>22</v>
      </c>
      <c r="G15" s="820" t="s">
        <v>15</v>
      </c>
      <c r="H15" s="822"/>
      <c r="I15" s="91"/>
      <c r="J15" s="91"/>
      <c r="K15" s="841">
        <v>350</v>
      </c>
      <c r="L15" s="841"/>
      <c r="M15" s="841">
        <v>350</v>
      </c>
      <c r="N15" s="841"/>
      <c r="O15" s="841">
        <v>350</v>
      </c>
      <c r="P15" s="841"/>
    </row>
    <row r="16" spans="1:16" ht="23.45" customHeight="1" x14ac:dyDescent="0.25">
      <c r="A16" s="884"/>
      <c r="B16" s="880"/>
      <c r="C16" s="880"/>
      <c r="D16" s="881"/>
      <c r="E16" s="91"/>
      <c r="F16" s="91"/>
      <c r="G16" s="820" t="s">
        <v>15</v>
      </c>
      <c r="H16" s="822"/>
      <c r="I16" s="91"/>
      <c r="J16" s="91"/>
      <c r="K16" s="820"/>
      <c r="L16" s="822"/>
      <c r="M16" s="820"/>
      <c r="N16" s="822"/>
      <c r="O16" s="820"/>
      <c r="P16" s="822"/>
    </row>
    <row r="17" spans="1:16" ht="23.45" customHeight="1" x14ac:dyDescent="0.25">
      <c r="A17" s="884"/>
      <c r="B17" s="880"/>
      <c r="C17" s="880"/>
      <c r="D17" s="881"/>
      <c r="E17" s="91"/>
      <c r="F17" s="91"/>
      <c r="G17" s="820" t="s">
        <v>15</v>
      </c>
      <c r="H17" s="822"/>
      <c r="I17" s="91"/>
      <c r="J17" s="91"/>
      <c r="K17" s="820"/>
      <c r="L17" s="822"/>
      <c r="M17" s="820"/>
      <c r="N17" s="822"/>
      <c r="O17" s="820"/>
      <c r="P17" s="822"/>
    </row>
    <row r="18" spans="1:16" ht="14.45" customHeight="1" x14ac:dyDescent="0.25"/>
    <row r="19" spans="1:16" ht="22.5" customHeight="1" x14ac:dyDescent="0.25">
      <c r="A19" s="854" t="s">
        <v>7</v>
      </c>
      <c r="B19" s="856"/>
      <c r="C19" s="860" t="s">
        <v>2</v>
      </c>
      <c r="D19" s="860"/>
      <c r="E19" s="860"/>
      <c r="F19" s="860"/>
      <c r="G19" s="841">
        <v>2015</v>
      </c>
      <c r="H19" s="841"/>
      <c r="I19" s="91">
        <v>2016</v>
      </c>
      <c r="J19" s="91">
        <v>2017</v>
      </c>
      <c r="K19" s="860">
        <v>2018</v>
      </c>
      <c r="L19" s="860"/>
      <c r="M19" s="860">
        <v>2019</v>
      </c>
      <c r="N19" s="860"/>
      <c r="O19" s="860">
        <v>2020</v>
      </c>
      <c r="P19" s="860"/>
    </row>
    <row r="20" spans="1:16" ht="35.450000000000003" customHeight="1" x14ac:dyDescent="0.25">
      <c r="A20" s="857"/>
      <c r="B20" s="859"/>
      <c r="C20" s="91" t="s">
        <v>16</v>
      </c>
      <c r="D20" s="91" t="s">
        <v>17</v>
      </c>
      <c r="E20" s="91" t="s">
        <v>8</v>
      </c>
      <c r="F20" s="97" t="s">
        <v>9</v>
      </c>
      <c r="G20" s="820" t="s">
        <v>10</v>
      </c>
      <c r="H20" s="822"/>
      <c r="I20" s="91" t="s">
        <v>10</v>
      </c>
      <c r="J20" s="91" t="s">
        <v>11</v>
      </c>
      <c r="K20" s="820" t="s">
        <v>12</v>
      </c>
      <c r="L20" s="822"/>
      <c r="M20" s="820" t="s">
        <v>13</v>
      </c>
      <c r="N20" s="822"/>
      <c r="O20" s="820" t="s">
        <v>13</v>
      </c>
      <c r="P20" s="822"/>
    </row>
    <row r="21" spans="1:16" ht="71.25" customHeight="1" x14ac:dyDescent="0.25">
      <c r="A21" s="823" t="s">
        <v>18</v>
      </c>
      <c r="B21" s="825"/>
      <c r="C21" s="8"/>
      <c r="D21" s="8"/>
      <c r="E21" s="8"/>
      <c r="F21" s="8"/>
      <c r="G21" s="844" t="s">
        <v>15</v>
      </c>
      <c r="H21" s="844"/>
      <c r="I21" s="95"/>
      <c r="J21" s="13"/>
      <c r="K21" s="1218">
        <v>350</v>
      </c>
      <c r="L21" s="1218"/>
      <c r="M21" s="1218">
        <v>350</v>
      </c>
      <c r="N21" s="1218"/>
      <c r="O21" s="1218">
        <v>350</v>
      </c>
      <c r="P21" s="1218"/>
    </row>
    <row r="22" spans="1:16" ht="40.15" customHeight="1" x14ac:dyDescent="0.25">
      <c r="A22" s="910" t="s">
        <v>19</v>
      </c>
      <c r="B22" s="911"/>
      <c r="C22" s="9">
        <v>2</v>
      </c>
      <c r="D22" s="8"/>
      <c r="E22" s="8"/>
      <c r="F22" s="8"/>
      <c r="G22" s="841" t="s">
        <v>15</v>
      </c>
      <c r="H22" s="841"/>
      <c r="I22" s="91"/>
      <c r="J22" s="8"/>
      <c r="K22" s="860"/>
      <c r="L22" s="860"/>
      <c r="M22" s="860"/>
      <c r="N22" s="860"/>
      <c r="O22" s="860"/>
      <c r="P22" s="860"/>
    </row>
    <row r="23" spans="1:16" ht="18.600000000000001" customHeight="1" x14ac:dyDescent="0.25">
      <c r="A23" s="860"/>
      <c r="B23" s="860"/>
      <c r="C23" s="8"/>
      <c r="D23" s="8"/>
      <c r="E23" s="8"/>
      <c r="F23" s="8"/>
      <c r="G23" s="841" t="s">
        <v>15</v>
      </c>
      <c r="H23" s="841"/>
      <c r="I23" s="91"/>
      <c r="J23" s="8"/>
      <c r="K23" s="860"/>
      <c r="L23" s="860"/>
      <c r="M23" s="860"/>
      <c r="N23" s="860"/>
      <c r="O23" s="860"/>
      <c r="P23" s="860"/>
    </row>
    <row r="24" spans="1:16" ht="39.6" customHeight="1" x14ac:dyDescent="0.25">
      <c r="A24" s="910" t="s">
        <v>20</v>
      </c>
      <c r="B24" s="911"/>
      <c r="C24" s="9">
        <v>2</v>
      </c>
      <c r="D24" s="8"/>
      <c r="E24" s="8"/>
      <c r="F24" s="8"/>
      <c r="G24" s="841" t="s">
        <v>15</v>
      </c>
      <c r="H24" s="841"/>
      <c r="I24" s="91"/>
      <c r="J24" s="8"/>
      <c r="K24" s="860" t="s">
        <v>74</v>
      </c>
      <c r="L24" s="860"/>
      <c r="M24" s="860"/>
      <c r="N24" s="860"/>
      <c r="O24" s="860"/>
      <c r="P24" s="860"/>
    </row>
    <row r="25" spans="1:16" ht="19.149999999999999" customHeight="1" x14ac:dyDescent="0.25">
      <c r="A25" s="860"/>
      <c r="B25" s="860"/>
      <c r="C25" s="8"/>
      <c r="D25" s="8"/>
      <c r="E25" s="8"/>
      <c r="F25" s="8"/>
      <c r="G25" s="841" t="s">
        <v>15</v>
      </c>
      <c r="H25" s="841"/>
      <c r="I25" s="91"/>
      <c r="J25" s="8"/>
      <c r="K25" s="860"/>
      <c r="L25" s="860"/>
      <c r="M25" s="860"/>
      <c r="N25" s="860"/>
      <c r="O25" s="860"/>
      <c r="P25" s="860"/>
    </row>
    <row r="26" spans="1:16" ht="69" customHeight="1" x14ac:dyDescent="0.25">
      <c r="A26" s="910" t="s">
        <v>21</v>
      </c>
      <c r="B26" s="911"/>
      <c r="C26" s="9">
        <v>1</v>
      </c>
      <c r="D26" s="8"/>
      <c r="E26" s="8">
        <v>4</v>
      </c>
      <c r="F26" s="8">
        <v>10</v>
      </c>
      <c r="G26" s="820" t="s">
        <v>15</v>
      </c>
      <c r="H26" s="822"/>
      <c r="I26" s="91"/>
      <c r="J26" s="8"/>
      <c r="K26" s="826">
        <v>350</v>
      </c>
      <c r="L26" s="828"/>
      <c r="M26" s="826">
        <v>350</v>
      </c>
      <c r="N26" s="828"/>
      <c r="O26" s="826">
        <v>350</v>
      </c>
      <c r="P26" s="828"/>
    </row>
    <row r="27" spans="1:16" ht="20.45" customHeight="1" x14ac:dyDescent="0.25">
      <c r="A27" s="826"/>
      <c r="B27" s="828"/>
      <c r="C27" s="8"/>
      <c r="D27" s="8"/>
      <c r="E27" s="8"/>
      <c r="F27" s="8"/>
      <c r="G27" s="820" t="s">
        <v>15</v>
      </c>
      <c r="H27" s="822"/>
      <c r="I27" s="91"/>
      <c r="J27" s="8"/>
      <c r="K27" s="826"/>
      <c r="L27" s="828"/>
      <c r="M27" s="826"/>
      <c r="N27" s="828"/>
      <c r="O27" s="826"/>
      <c r="P27" s="828"/>
    </row>
    <row r="28" spans="1:16" ht="14.45" customHeight="1" x14ac:dyDescent="0.25"/>
    <row r="29" spans="1:16" ht="21" customHeight="1" x14ac:dyDescent="0.25">
      <c r="A29" s="906" t="s">
        <v>22</v>
      </c>
      <c r="B29" s="907"/>
      <c r="C29" s="907"/>
      <c r="D29" s="907"/>
      <c r="E29" s="907"/>
      <c r="F29" s="907"/>
      <c r="G29" s="907"/>
      <c r="H29" s="907"/>
      <c r="I29" s="907"/>
      <c r="J29" s="907"/>
      <c r="K29" s="907"/>
      <c r="L29" s="907"/>
      <c r="M29" s="907"/>
      <c r="N29" s="907"/>
      <c r="O29" s="907"/>
      <c r="P29" s="908"/>
    </row>
    <row r="30" spans="1:16" ht="25.15" customHeight="1" x14ac:dyDescent="0.25">
      <c r="A30" s="841" t="s">
        <v>7</v>
      </c>
      <c r="B30" s="841"/>
      <c r="C30" s="841"/>
      <c r="D30" s="841" t="s">
        <v>2</v>
      </c>
      <c r="E30" s="841"/>
      <c r="F30" s="841"/>
      <c r="G30" s="841" t="s">
        <v>433</v>
      </c>
      <c r="H30" s="841"/>
      <c r="I30" s="841"/>
      <c r="J30" s="841"/>
      <c r="K30" s="841" t="s">
        <v>306</v>
      </c>
      <c r="L30" s="841"/>
      <c r="M30" s="841"/>
      <c r="N30" s="841" t="s">
        <v>434</v>
      </c>
      <c r="O30" s="841"/>
      <c r="P30" s="841"/>
    </row>
    <row r="31" spans="1:16" ht="64.150000000000006" customHeight="1" x14ac:dyDescent="0.25">
      <c r="A31" s="841"/>
      <c r="B31" s="841"/>
      <c r="C31" s="841"/>
      <c r="D31" s="91" t="s">
        <v>8</v>
      </c>
      <c r="E31" s="871" t="s">
        <v>23</v>
      </c>
      <c r="F31" s="871"/>
      <c r="G31" s="909" t="s">
        <v>24</v>
      </c>
      <c r="H31" s="909"/>
      <c r="I31" s="98" t="s">
        <v>25</v>
      </c>
      <c r="J31" s="98" t="s">
        <v>26</v>
      </c>
      <c r="K31" s="98" t="s">
        <v>24</v>
      </c>
      <c r="L31" s="98" t="s">
        <v>25</v>
      </c>
      <c r="M31" s="134" t="s">
        <v>26</v>
      </c>
      <c r="N31" s="129" t="s">
        <v>24</v>
      </c>
      <c r="O31" s="98" t="s">
        <v>25</v>
      </c>
      <c r="P31" s="98" t="s">
        <v>26</v>
      </c>
    </row>
    <row r="32" spans="1:16" ht="20.45" customHeight="1" x14ac:dyDescent="0.25">
      <c r="A32" s="921" t="s">
        <v>27</v>
      </c>
      <c r="B32" s="921"/>
      <c r="C32" s="921"/>
      <c r="D32" s="8"/>
      <c r="E32" s="841"/>
      <c r="F32" s="841"/>
      <c r="G32" s="820">
        <v>350</v>
      </c>
      <c r="H32" s="822"/>
      <c r="I32" s="124"/>
      <c r="J32" s="124"/>
      <c r="K32" s="476">
        <v>350</v>
      </c>
      <c r="L32" s="477"/>
      <c r="M32" s="130"/>
      <c r="N32" s="476">
        <v>350</v>
      </c>
      <c r="O32" s="477"/>
      <c r="P32" s="130"/>
    </row>
    <row r="33" spans="1:16" s="12" customFormat="1" ht="20.45" customHeight="1" x14ac:dyDescent="0.25">
      <c r="A33" s="1217" t="s">
        <v>132</v>
      </c>
      <c r="B33" s="1217"/>
      <c r="C33" s="1217"/>
      <c r="D33" s="96" t="s">
        <v>28</v>
      </c>
      <c r="E33" s="899"/>
      <c r="F33" s="899"/>
      <c r="G33" s="903">
        <v>350</v>
      </c>
      <c r="H33" s="904"/>
      <c r="I33" s="128"/>
      <c r="J33" s="128"/>
      <c r="K33" s="479">
        <v>350</v>
      </c>
      <c r="L33" s="480"/>
      <c r="M33" s="132"/>
      <c r="N33" s="479">
        <v>350</v>
      </c>
      <c r="O33" s="480"/>
      <c r="P33" s="132"/>
    </row>
    <row r="34" spans="1:16" s="12" customFormat="1" ht="20.45" customHeight="1" x14ac:dyDescent="0.25">
      <c r="A34" s="1214" t="s">
        <v>29</v>
      </c>
      <c r="B34" s="1215"/>
      <c r="C34" s="1216"/>
      <c r="D34" s="96" t="s">
        <v>30</v>
      </c>
      <c r="E34" s="903"/>
      <c r="F34" s="904"/>
      <c r="G34" s="903"/>
      <c r="H34" s="904"/>
      <c r="I34" s="128"/>
      <c r="J34" s="128"/>
      <c r="K34" s="479"/>
      <c r="L34" s="480"/>
      <c r="M34" s="132"/>
      <c r="N34" s="479"/>
      <c r="O34" s="480"/>
      <c r="P34" s="132"/>
    </row>
    <row r="35" spans="1:16" s="12" customFormat="1" ht="20.45" customHeight="1" x14ac:dyDescent="0.25">
      <c r="A35" s="1214"/>
      <c r="B35" s="1215"/>
      <c r="C35" s="1216"/>
      <c r="D35" s="96"/>
      <c r="E35" s="903"/>
      <c r="F35" s="904"/>
      <c r="G35" s="903"/>
      <c r="H35" s="904"/>
      <c r="I35" s="128"/>
      <c r="J35" s="128"/>
      <c r="K35" s="479"/>
      <c r="L35" s="480"/>
      <c r="M35" s="132"/>
      <c r="N35" s="479"/>
      <c r="O35" s="480"/>
      <c r="P35" s="132"/>
    </row>
    <row r="36" spans="1:16" ht="20.45" customHeight="1" x14ac:dyDescent="0.25">
      <c r="A36" s="883"/>
      <c r="B36" s="883"/>
      <c r="C36" s="883"/>
      <c r="D36" s="8"/>
      <c r="E36" s="841"/>
      <c r="F36" s="841"/>
      <c r="G36" s="820"/>
      <c r="H36" s="822"/>
      <c r="I36" s="124"/>
      <c r="J36" s="124"/>
      <c r="K36" s="476"/>
      <c r="L36" s="477"/>
      <c r="M36" s="130"/>
      <c r="N36" s="476"/>
      <c r="O36" s="477"/>
      <c r="P36" s="130"/>
    </row>
    <row r="37" spans="1:16" ht="20.45" customHeight="1" x14ac:dyDescent="0.25">
      <c r="A37" s="883" t="s">
        <v>27</v>
      </c>
      <c r="B37" s="883"/>
      <c r="C37" s="883"/>
      <c r="D37" s="8"/>
      <c r="E37" s="841"/>
      <c r="F37" s="841"/>
      <c r="G37" s="820">
        <v>350</v>
      </c>
      <c r="H37" s="822"/>
      <c r="I37" s="124"/>
      <c r="J37" s="124"/>
      <c r="K37" s="476">
        <v>350</v>
      </c>
      <c r="L37" s="477"/>
      <c r="M37" s="130"/>
      <c r="N37" s="476">
        <v>350</v>
      </c>
      <c r="O37" s="477"/>
      <c r="P37" s="130"/>
    </row>
    <row r="38" spans="1:16" s="12" customFormat="1" ht="20.45" customHeight="1" x14ac:dyDescent="0.25">
      <c r="A38" s="898" t="s">
        <v>31</v>
      </c>
      <c r="B38" s="898"/>
      <c r="C38" s="898"/>
      <c r="D38" s="72"/>
      <c r="E38" s="899"/>
      <c r="F38" s="899"/>
      <c r="G38" s="903"/>
      <c r="H38" s="904"/>
      <c r="I38" s="128"/>
      <c r="J38" s="128"/>
      <c r="K38" s="479"/>
      <c r="L38" s="480"/>
      <c r="M38" s="132"/>
      <c r="N38" s="479"/>
      <c r="O38" s="480"/>
      <c r="P38" s="132"/>
    </row>
    <row r="39" spans="1:16" s="12" customFormat="1" ht="20.45" customHeight="1" x14ac:dyDescent="0.25">
      <c r="A39" s="898" t="s">
        <v>32</v>
      </c>
      <c r="B39" s="898"/>
      <c r="C39" s="898"/>
      <c r="D39" s="72"/>
      <c r="E39" s="899">
        <v>1</v>
      </c>
      <c r="F39" s="899"/>
      <c r="G39" s="903">
        <v>350</v>
      </c>
      <c r="H39" s="904"/>
      <c r="I39" s="128"/>
      <c r="J39" s="128"/>
      <c r="K39" s="479">
        <v>350</v>
      </c>
      <c r="L39" s="480"/>
      <c r="M39" s="132"/>
      <c r="N39" s="479">
        <v>350</v>
      </c>
      <c r="O39" s="480"/>
      <c r="P39" s="132"/>
    </row>
    <row r="40" spans="1:16" ht="20.45" customHeight="1" x14ac:dyDescent="0.25">
      <c r="A40" s="883"/>
      <c r="B40" s="883"/>
      <c r="C40" s="883"/>
      <c r="D40" s="8"/>
      <c r="E40" s="841"/>
      <c r="F40" s="841"/>
      <c r="G40" s="841"/>
      <c r="H40" s="841"/>
      <c r="I40" s="91"/>
      <c r="J40" s="91"/>
      <c r="K40" s="91"/>
      <c r="L40" s="91"/>
      <c r="M40" s="91"/>
      <c r="N40" s="91"/>
      <c r="O40" s="91"/>
      <c r="P40" s="91"/>
    </row>
    <row r="41" spans="1:16" ht="19.149999999999999" customHeight="1" x14ac:dyDescent="0.25"/>
    <row r="42" spans="1:16" x14ac:dyDescent="0.25">
      <c r="A42" s="839" t="s">
        <v>33</v>
      </c>
      <c r="B42" s="839"/>
      <c r="C42" s="839"/>
      <c r="D42" s="839"/>
      <c r="E42" s="839"/>
      <c r="F42" s="839"/>
      <c r="G42" s="839"/>
      <c r="H42" s="839"/>
      <c r="I42" s="839"/>
      <c r="J42" s="839"/>
      <c r="K42" s="839"/>
      <c r="L42" s="839"/>
      <c r="M42" s="839"/>
      <c r="N42" s="839"/>
      <c r="O42" s="839"/>
      <c r="P42" s="839"/>
    </row>
    <row r="43" spans="1:16" x14ac:dyDescent="0.25">
      <c r="A43" s="841" t="s">
        <v>7</v>
      </c>
      <c r="B43" s="841"/>
      <c r="C43" s="841" t="s">
        <v>2</v>
      </c>
      <c r="D43" s="841"/>
      <c r="E43" s="841"/>
      <c r="F43" s="841"/>
      <c r="G43" s="841"/>
      <c r="H43" s="841"/>
      <c r="I43" s="854" t="s">
        <v>34</v>
      </c>
      <c r="J43" s="856"/>
      <c r="K43" s="91">
        <v>2015</v>
      </c>
      <c r="L43" s="91">
        <v>2016</v>
      </c>
      <c r="M43" s="91">
        <v>2017</v>
      </c>
      <c r="N43" s="91">
        <v>2018</v>
      </c>
      <c r="O43" s="91">
        <v>2019</v>
      </c>
      <c r="P43" s="91">
        <v>2020</v>
      </c>
    </row>
    <row r="44" spans="1:16" ht="51.6" customHeight="1" x14ac:dyDescent="0.25">
      <c r="A44" s="841"/>
      <c r="B44" s="841"/>
      <c r="C44" s="97" t="s">
        <v>35</v>
      </c>
      <c r="D44" s="97" t="s">
        <v>36</v>
      </c>
      <c r="E44" s="97" t="s">
        <v>37</v>
      </c>
      <c r="F44" s="97" t="s">
        <v>38</v>
      </c>
      <c r="G44" s="97" t="s">
        <v>39</v>
      </c>
      <c r="H44" s="97" t="s">
        <v>40</v>
      </c>
      <c r="I44" s="857"/>
      <c r="J44" s="859"/>
      <c r="K44" s="98" t="s">
        <v>10</v>
      </c>
      <c r="L44" s="98" t="s">
        <v>10</v>
      </c>
      <c r="M44" s="98" t="s">
        <v>11</v>
      </c>
      <c r="N44" s="98" t="s">
        <v>12</v>
      </c>
      <c r="O44" s="98" t="s">
        <v>13</v>
      </c>
      <c r="P44" s="98" t="s">
        <v>13</v>
      </c>
    </row>
    <row r="45" spans="1:16" x14ac:dyDescent="0.25">
      <c r="A45" s="851" t="s">
        <v>27</v>
      </c>
      <c r="B45" s="853"/>
      <c r="C45" s="13"/>
      <c r="D45" s="13"/>
      <c r="E45" s="13"/>
      <c r="F45" s="13"/>
      <c r="G45" s="13"/>
      <c r="H45" s="13"/>
      <c r="I45" s="888"/>
      <c r="J45" s="889"/>
      <c r="K45" s="95" t="s">
        <v>15</v>
      </c>
      <c r="L45" s="95"/>
      <c r="M45" s="13"/>
      <c r="N45" s="13"/>
      <c r="O45" s="13"/>
      <c r="P45" s="13"/>
    </row>
    <row r="46" spans="1:16" ht="27.6" customHeight="1" x14ac:dyDescent="0.25">
      <c r="A46" s="910"/>
      <c r="B46" s="911"/>
      <c r="C46" s="8"/>
      <c r="D46" s="8"/>
      <c r="E46" s="8"/>
      <c r="F46" s="8"/>
      <c r="G46" s="8"/>
      <c r="H46" s="23"/>
      <c r="I46" s="826"/>
      <c r="J46" s="828"/>
      <c r="K46" s="91" t="s">
        <v>15</v>
      </c>
      <c r="L46" s="91"/>
      <c r="M46" s="17"/>
      <c r="N46" s="88"/>
      <c r="O46" s="88"/>
      <c r="P46" s="8"/>
    </row>
    <row r="47" spans="1:16" ht="27.75" customHeight="1" x14ac:dyDescent="0.25">
      <c r="A47" s="826"/>
      <c r="B47" s="828"/>
      <c r="C47" s="8"/>
      <c r="D47" s="8"/>
      <c r="E47" s="8"/>
      <c r="F47" s="8"/>
      <c r="G47" s="8"/>
      <c r="H47" s="8"/>
      <c r="I47" s="826"/>
      <c r="J47" s="828"/>
      <c r="K47" s="91" t="s">
        <v>15</v>
      </c>
      <c r="L47" s="91"/>
      <c r="M47" s="8"/>
      <c r="N47" s="8"/>
      <c r="O47" s="8"/>
      <c r="P47" s="8"/>
    </row>
    <row r="48" spans="1:16" ht="25.5" customHeight="1" x14ac:dyDescent="0.25">
      <c r="A48" s="826"/>
      <c r="B48" s="827"/>
    </row>
    <row r="49" spans="1:16" ht="27.75" customHeight="1" x14ac:dyDescent="0.25">
      <c r="A49" s="886" t="s">
        <v>41</v>
      </c>
      <c r="B49" s="886"/>
      <c r="C49" s="886"/>
      <c r="D49" s="886"/>
      <c r="E49" s="886"/>
      <c r="F49" s="886"/>
      <c r="G49" s="886"/>
      <c r="H49" s="886"/>
      <c r="I49" s="886"/>
      <c r="J49" s="886"/>
      <c r="K49" s="886"/>
      <c r="L49" s="886"/>
      <c r="M49" s="886"/>
      <c r="N49" s="886"/>
      <c r="O49" s="886"/>
      <c r="P49" s="887"/>
    </row>
    <row r="50" spans="1:16" ht="21.6" customHeight="1" x14ac:dyDescent="0.25">
      <c r="A50" s="884"/>
      <c r="B50" s="881"/>
      <c r="C50" s="884"/>
      <c r="D50" s="880"/>
      <c r="E50" s="880"/>
      <c r="F50" s="880"/>
      <c r="G50" s="880"/>
      <c r="H50" s="880"/>
      <c r="I50" s="880"/>
      <c r="J50" s="880"/>
      <c r="K50" s="880"/>
      <c r="L50" s="880"/>
      <c r="M50" s="880"/>
      <c r="N50" s="881"/>
      <c r="O50" s="860" t="s">
        <v>2</v>
      </c>
      <c r="P50" s="860"/>
    </row>
    <row r="51" spans="1:16" ht="20.25" customHeight="1" x14ac:dyDescent="0.25">
      <c r="A51" s="883" t="s">
        <v>42</v>
      </c>
      <c r="B51" s="883"/>
      <c r="C51" s="884" t="s">
        <v>532</v>
      </c>
      <c r="D51" s="880"/>
      <c r="E51" s="880"/>
      <c r="F51" s="880"/>
      <c r="G51" s="880"/>
      <c r="H51" s="880"/>
      <c r="I51" s="880"/>
      <c r="J51" s="880"/>
      <c r="K51" s="880"/>
      <c r="L51" s="880"/>
      <c r="M51" s="880"/>
      <c r="N51" s="881"/>
      <c r="O51" s="885" t="s">
        <v>529</v>
      </c>
      <c r="P51" s="885"/>
    </row>
    <row r="52" spans="1:16" ht="21.6" customHeight="1" x14ac:dyDescent="0.25">
      <c r="A52" s="883" t="s">
        <v>43</v>
      </c>
      <c r="B52" s="883"/>
      <c r="C52" s="884" t="s">
        <v>232</v>
      </c>
      <c r="D52" s="880"/>
      <c r="E52" s="880"/>
      <c r="F52" s="880"/>
      <c r="G52" s="880"/>
      <c r="H52" s="880"/>
      <c r="I52" s="880"/>
      <c r="J52" s="880"/>
      <c r="K52" s="880"/>
      <c r="L52" s="880"/>
      <c r="M52" s="880"/>
      <c r="N52" s="881"/>
      <c r="O52" s="860">
        <v>50</v>
      </c>
      <c r="P52" s="860"/>
    </row>
    <row r="53" spans="1:16" ht="21.6" customHeight="1" x14ac:dyDescent="0.25">
      <c r="A53" s="883" t="s">
        <v>45</v>
      </c>
      <c r="B53" s="883"/>
      <c r="C53" s="884" t="s">
        <v>531</v>
      </c>
      <c r="D53" s="880"/>
      <c r="E53" s="880"/>
      <c r="F53" s="880"/>
      <c r="G53" s="880"/>
      <c r="H53" s="880"/>
      <c r="I53" s="880"/>
      <c r="J53" s="880"/>
      <c r="K53" s="880"/>
      <c r="L53" s="880"/>
      <c r="M53" s="880"/>
      <c r="N53" s="881"/>
      <c r="O53" s="885" t="s">
        <v>530</v>
      </c>
      <c r="P53" s="885"/>
    </row>
    <row r="55" spans="1:16" ht="37.5" customHeight="1" x14ac:dyDescent="0.25">
      <c r="A55" s="840" t="s">
        <v>46</v>
      </c>
      <c r="B55" s="840"/>
      <c r="C55" s="840"/>
      <c r="D55" s="840"/>
      <c r="E55" s="840"/>
      <c r="F55" s="840"/>
      <c r="G55" s="840"/>
      <c r="H55" s="840"/>
      <c r="I55" s="840"/>
      <c r="J55" s="840"/>
      <c r="K55" s="840"/>
      <c r="L55" s="840"/>
      <c r="M55" s="840"/>
      <c r="N55" s="840"/>
      <c r="O55" s="840"/>
      <c r="P55" s="840"/>
    </row>
    <row r="56" spans="1:16" ht="33" customHeight="1" x14ac:dyDescent="0.25">
      <c r="A56" s="873" t="s">
        <v>47</v>
      </c>
      <c r="B56" s="874"/>
      <c r="C56" s="875"/>
      <c r="D56" s="788" t="s">
        <v>644</v>
      </c>
      <c r="E56" s="788"/>
      <c r="F56" s="788"/>
      <c r="G56" s="788"/>
      <c r="H56" s="788"/>
      <c r="I56" s="788"/>
      <c r="J56" s="788"/>
      <c r="K56" s="788"/>
      <c r="L56" s="788"/>
      <c r="M56" s="788"/>
      <c r="N56" s="788"/>
      <c r="O56" s="788"/>
      <c r="P56" s="789"/>
    </row>
    <row r="57" spans="1:16" ht="51.75" customHeight="1" x14ac:dyDescent="0.25">
      <c r="A57" s="876" t="s">
        <v>48</v>
      </c>
      <c r="B57" s="877"/>
      <c r="C57" s="878"/>
      <c r="D57" s="879" t="s">
        <v>645</v>
      </c>
      <c r="E57" s="1135"/>
      <c r="F57" s="1135"/>
      <c r="G57" s="1135"/>
      <c r="H57" s="1135"/>
      <c r="I57" s="1135"/>
      <c r="J57" s="1135"/>
      <c r="K57" s="1135"/>
      <c r="L57" s="1135"/>
      <c r="M57" s="1135"/>
      <c r="N57" s="1135"/>
      <c r="O57" s="1135"/>
      <c r="P57" s="1136"/>
    </row>
    <row r="58" spans="1:16" ht="111.75" customHeight="1" x14ac:dyDescent="0.25">
      <c r="A58" s="880" t="s">
        <v>49</v>
      </c>
      <c r="B58" s="880"/>
      <c r="C58" s="881"/>
      <c r="D58" s="787" t="s">
        <v>646</v>
      </c>
      <c r="E58" s="787"/>
      <c r="F58" s="787"/>
      <c r="G58" s="787"/>
      <c r="H58" s="787"/>
      <c r="I58" s="787"/>
      <c r="J58" s="787"/>
      <c r="K58" s="787"/>
      <c r="L58" s="787"/>
      <c r="M58" s="787"/>
      <c r="N58" s="787"/>
      <c r="O58" s="787"/>
      <c r="P58" s="793"/>
    </row>
    <row r="59" spans="1:16" ht="26.25" customHeight="1" x14ac:dyDescent="0.25">
      <c r="A59" s="839" t="s">
        <v>50</v>
      </c>
      <c r="B59" s="839"/>
      <c r="C59" s="839"/>
      <c r="D59" s="839"/>
      <c r="E59" s="839"/>
      <c r="F59" s="839"/>
      <c r="G59" s="839"/>
      <c r="H59" s="839"/>
      <c r="I59" s="839"/>
      <c r="J59" s="839"/>
      <c r="K59" s="839"/>
      <c r="L59" s="839"/>
      <c r="M59" s="839"/>
      <c r="N59" s="839"/>
      <c r="O59" s="839"/>
      <c r="P59" s="839"/>
    </row>
    <row r="60" spans="1:16" ht="24" customHeight="1" x14ac:dyDescent="0.25">
      <c r="A60" s="868" t="s">
        <v>51</v>
      </c>
      <c r="B60" s="841" t="s">
        <v>2</v>
      </c>
      <c r="C60" s="854" t="s">
        <v>7</v>
      </c>
      <c r="D60" s="855"/>
      <c r="E60" s="855"/>
      <c r="F60" s="855"/>
      <c r="G60" s="855"/>
      <c r="H60" s="855"/>
      <c r="I60" s="855"/>
      <c r="J60" s="871" t="s">
        <v>52</v>
      </c>
      <c r="K60" s="14">
        <v>2015</v>
      </c>
      <c r="L60" s="14">
        <v>2016</v>
      </c>
      <c r="M60" s="14">
        <v>2017</v>
      </c>
      <c r="N60" s="14">
        <v>2018</v>
      </c>
      <c r="O60" s="14">
        <v>2019</v>
      </c>
      <c r="P60" s="14">
        <v>2020</v>
      </c>
    </row>
    <row r="61" spans="1:16" ht="55.15" customHeight="1" x14ac:dyDescent="0.25">
      <c r="A61" s="869"/>
      <c r="B61" s="870"/>
      <c r="C61" s="1211"/>
      <c r="D61" s="1212"/>
      <c r="E61" s="1212"/>
      <c r="F61" s="1212"/>
      <c r="G61" s="1212"/>
      <c r="H61" s="1212"/>
      <c r="I61" s="1212"/>
      <c r="J61" s="871"/>
      <c r="K61" s="15" t="s">
        <v>10</v>
      </c>
      <c r="L61" s="15" t="s">
        <v>10</v>
      </c>
      <c r="M61" s="15" t="s">
        <v>11</v>
      </c>
      <c r="N61" s="121" t="s">
        <v>12</v>
      </c>
      <c r="O61" s="15" t="s">
        <v>13</v>
      </c>
      <c r="P61" s="15" t="s">
        <v>13</v>
      </c>
    </row>
    <row r="62" spans="1:16" ht="33.75" customHeight="1" x14ac:dyDescent="0.25">
      <c r="A62" s="866" t="s">
        <v>53</v>
      </c>
      <c r="B62" s="653" t="s">
        <v>142</v>
      </c>
      <c r="C62" s="1058" t="s">
        <v>647</v>
      </c>
      <c r="D62" s="1058"/>
      <c r="E62" s="1058"/>
      <c r="F62" s="1058"/>
      <c r="G62" s="1058"/>
      <c r="H62" s="1058"/>
      <c r="I62" s="1058"/>
      <c r="J62" s="663" t="s">
        <v>112</v>
      </c>
      <c r="K62" s="707" t="s">
        <v>15</v>
      </c>
      <c r="L62" s="707" t="s">
        <v>15</v>
      </c>
      <c r="M62" s="707" t="s">
        <v>15</v>
      </c>
      <c r="N62" s="708">
        <v>3</v>
      </c>
      <c r="O62" s="708">
        <v>4</v>
      </c>
      <c r="P62" s="708">
        <v>4</v>
      </c>
    </row>
    <row r="63" spans="1:16" ht="31.5" customHeight="1" x14ac:dyDescent="0.25">
      <c r="A63" s="867"/>
      <c r="B63" s="653" t="s">
        <v>177</v>
      </c>
      <c r="C63" s="1213" t="s">
        <v>648</v>
      </c>
      <c r="D63" s="1213"/>
      <c r="E63" s="1213"/>
      <c r="F63" s="1213"/>
      <c r="G63" s="1213"/>
      <c r="H63" s="1213"/>
      <c r="I63" s="1213"/>
      <c r="J63" s="661" t="s">
        <v>607</v>
      </c>
      <c r="K63" s="661" t="s">
        <v>15</v>
      </c>
      <c r="L63" s="661" t="s">
        <v>15</v>
      </c>
      <c r="M63" s="661" t="s">
        <v>15</v>
      </c>
      <c r="N63" s="662">
        <v>50</v>
      </c>
      <c r="O63" s="662">
        <v>50</v>
      </c>
      <c r="P63" s="662">
        <v>50</v>
      </c>
    </row>
    <row r="64" spans="1:16" ht="33.75" customHeight="1" x14ac:dyDescent="0.25">
      <c r="A64" s="872"/>
      <c r="B64" s="653" t="s">
        <v>179</v>
      </c>
      <c r="C64" s="1005" t="s">
        <v>649</v>
      </c>
      <c r="D64" s="1005"/>
      <c r="E64" s="1005"/>
      <c r="F64" s="1005"/>
      <c r="G64" s="1005"/>
      <c r="H64" s="1005"/>
      <c r="I64" s="1005"/>
      <c r="J64" s="661" t="s">
        <v>112</v>
      </c>
      <c r="K64" s="661" t="s">
        <v>15</v>
      </c>
      <c r="L64" s="661" t="s">
        <v>15</v>
      </c>
      <c r="M64" s="661" t="s">
        <v>15</v>
      </c>
      <c r="N64" s="662">
        <v>2</v>
      </c>
      <c r="O64" s="662">
        <v>3</v>
      </c>
      <c r="P64" s="662">
        <v>3</v>
      </c>
    </row>
    <row r="65" spans="1:16" ht="37.5" customHeight="1" x14ac:dyDescent="0.25">
      <c r="A65" s="861" t="s">
        <v>54</v>
      </c>
      <c r="B65" s="663" t="s">
        <v>144</v>
      </c>
      <c r="C65" s="1205" t="s">
        <v>650</v>
      </c>
      <c r="D65" s="1206"/>
      <c r="E65" s="1206"/>
      <c r="F65" s="1206"/>
      <c r="G65" s="1206"/>
      <c r="H65" s="1206"/>
      <c r="I65" s="1207"/>
      <c r="J65" s="663" t="s">
        <v>607</v>
      </c>
      <c r="K65" s="661" t="s">
        <v>15</v>
      </c>
      <c r="L65" s="661" t="s">
        <v>15</v>
      </c>
      <c r="M65" s="661" t="s">
        <v>15</v>
      </c>
      <c r="N65" s="670">
        <v>1</v>
      </c>
      <c r="O65" s="670">
        <v>1</v>
      </c>
      <c r="P65" s="670">
        <v>1</v>
      </c>
    </row>
    <row r="66" spans="1:16" ht="35.25" customHeight="1" x14ac:dyDescent="0.25">
      <c r="A66" s="861"/>
      <c r="B66" s="663" t="s">
        <v>145</v>
      </c>
      <c r="C66" s="1205" t="s">
        <v>651</v>
      </c>
      <c r="D66" s="1206"/>
      <c r="E66" s="1206"/>
      <c r="F66" s="1206"/>
      <c r="G66" s="1206"/>
      <c r="H66" s="1206"/>
      <c r="I66" s="1207"/>
      <c r="J66" s="663" t="s">
        <v>607</v>
      </c>
      <c r="K66" s="661" t="s">
        <v>15</v>
      </c>
      <c r="L66" s="661" t="s">
        <v>15</v>
      </c>
      <c r="M66" s="661" t="s">
        <v>15</v>
      </c>
      <c r="N66" s="670">
        <v>1</v>
      </c>
      <c r="O66" s="670"/>
      <c r="P66" s="670"/>
    </row>
    <row r="67" spans="1:16" ht="51" customHeight="1" x14ac:dyDescent="0.25">
      <c r="A67" s="101" t="s">
        <v>59</v>
      </c>
      <c r="B67" s="660" t="s">
        <v>148</v>
      </c>
      <c r="C67" s="1208" t="s">
        <v>652</v>
      </c>
      <c r="D67" s="1209"/>
      <c r="E67" s="1209"/>
      <c r="F67" s="1209"/>
      <c r="G67" s="1209"/>
      <c r="H67" s="1209"/>
      <c r="I67" s="1210"/>
      <c r="J67" s="660" t="s">
        <v>653</v>
      </c>
      <c r="K67" s="661" t="s">
        <v>15</v>
      </c>
      <c r="L67" s="661" t="s">
        <v>15</v>
      </c>
      <c r="M67" s="661" t="s">
        <v>15</v>
      </c>
      <c r="N67" s="670">
        <v>1700</v>
      </c>
      <c r="O67" s="670"/>
      <c r="P67" s="670"/>
    </row>
    <row r="68" spans="1:16" ht="19.899999999999999" customHeight="1" x14ac:dyDescent="0.25"/>
    <row r="69" spans="1:16" x14ac:dyDescent="0.25">
      <c r="A69" s="851" t="s">
        <v>60</v>
      </c>
      <c r="B69" s="852"/>
      <c r="C69" s="852"/>
      <c r="D69" s="852"/>
      <c r="E69" s="852"/>
      <c r="F69" s="852"/>
      <c r="G69" s="852"/>
      <c r="H69" s="852"/>
      <c r="I69" s="852"/>
      <c r="J69" s="852"/>
      <c r="K69" s="852"/>
      <c r="L69" s="852"/>
      <c r="M69" s="852"/>
      <c r="N69" s="852"/>
      <c r="O69" s="852"/>
      <c r="P69" s="853"/>
    </row>
    <row r="70" spans="1:16" x14ac:dyDescent="0.25">
      <c r="A70" s="854" t="s">
        <v>7</v>
      </c>
      <c r="B70" s="855"/>
      <c r="C70" s="855"/>
      <c r="D70" s="856"/>
      <c r="E70" s="820" t="s">
        <v>2</v>
      </c>
      <c r="F70" s="822"/>
      <c r="G70" s="841">
        <v>2015</v>
      </c>
      <c r="H70" s="841"/>
      <c r="I70" s="91">
        <v>2016</v>
      </c>
      <c r="J70" s="91">
        <v>2017</v>
      </c>
      <c r="K70" s="860">
        <v>2018</v>
      </c>
      <c r="L70" s="860"/>
      <c r="M70" s="860">
        <v>2019</v>
      </c>
      <c r="N70" s="860"/>
      <c r="O70" s="860">
        <v>2020</v>
      </c>
      <c r="P70" s="860"/>
    </row>
    <row r="71" spans="1:16" ht="31.5" x14ac:dyDescent="0.25">
      <c r="A71" s="857"/>
      <c r="B71" s="858"/>
      <c r="C71" s="858"/>
      <c r="D71" s="859"/>
      <c r="E71" s="91" t="s">
        <v>61</v>
      </c>
      <c r="F71" s="97" t="s">
        <v>62</v>
      </c>
      <c r="G71" s="820" t="s">
        <v>10</v>
      </c>
      <c r="H71" s="822"/>
      <c r="I71" s="91" t="s">
        <v>10</v>
      </c>
      <c r="J71" s="91" t="s">
        <v>11</v>
      </c>
      <c r="K71" s="820" t="s">
        <v>12</v>
      </c>
      <c r="L71" s="822"/>
      <c r="M71" s="820" t="s">
        <v>13</v>
      </c>
      <c r="N71" s="822"/>
      <c r="O71" s="820" t="s">
        <v>13</v>
      </c>
      <c r="P71" s="822"/>
    </row>
    <row r="72" spans="1:16" ht="30.6" customHeight="1" x14ac:dyDescent="0.25">
      <c r="A72" s="823" t="s">
        <v>533</v>
      </c>
      <c r="B72" s="824"/>
      <c r="C72" s="824"/>
      <c r="D72" s="825"/>
      <c r="E72" s="133" t="s">
        <v>534</v>
      </c>
      <c r="F72" s="91"/>
      <c r="G72" s="820" t="s">
        <v>15</v>
      </c>
      <c r="H72" s="822"/>
      <c r="I72" s="91"/>
      <c r="J72" s="95"/>
      <c r="K72" s="845">
        <v>350</v>
      </c>
      <c r="L72" s="845"/>
      <c r="M72" s="845">
        <v>350</v>
      </c>
      <c r="N72" s="845"/>
      <c r="O72" s="844">
        <v>350</v>
      </c>
      <c r="P72" s="844"/>
    </row>
    <row r="73" spans="1:16" ht="31.9" customHeight="1" x14ac:dyDescent="0.25">
      <c r="A73" s="883" t="s">
        <v>235</v>
      </c>
      <c r="B73" s="883"/>
      <c r="C73" s="883"/>
      <c r="D73" s="883"/>
      <c r="E73" s="91"/>
      <c r="F73" s="91">
        <v>222990</v>
      </c>
      <c r="G73" s="841" t="s">
        <v>15</v>
      </c>
      <c r="H73" s="841"/>
      <c r="I73" s="91"/>
      <c r="J73" s="91"/>
      <c r="K73" s="842">
        <v>350</v>
      </c>
      <c r="L73" s="842"/>
      <c r="M73" s="842">
        <v>350</v>
      </c>
      <c r="N73" s="842"/>
      <c r="O73" s="841">
        <v>350</v>
      </c>
      <c r="P73" s="841"/>
    </row>
    <row r="74" spans="1:16" ht="20.45" customHeight="1" x14ac:dyDescent="0.25"/>
    <row r="75" spans="1:16" ht="22.15" customHeight="1" x14ac:dyDescent="0.25">
      <c r="A75" s="839" t="s">
        <v>63</v>
      </c>
      <c r="B75" s="839"/>
      <c r="C75" s="839"/>
      <c r="D75" s="839"/>
      <c r="E75" s="839"/>
      <c r="F75" s="839"/>
      <c r="G75" s="839"/>
      <c r="H75" s="839"/>
      <c r="I75" s="839"/>
      <c r="J75" s="839"/>
      <c r="K75" s="839"/>
      <c r="L75" s="839"/>
      <c r="M75" s="839"/>
      <c r="N75" s="839"/>
      <c r="O75" s="839"/>
      <c r="P75" s="839"/>
    </row>
    <row r="76" spans="1:16" ht="19.899999999999999" customHeight="1" x14ac:dyDescent="0.25">
      <c r="A76" s="841" t="s">
        <v>7</v>
      </c>
      <c r="B76" s="841"/>
      <c r="C76" s="841"/>
      <c r="D76" s="841"/>
      <c r="E76" s="841" t="s">
        <v>2</v>
      </c>
      <c r="F76" s="841"/>
      <c r="G76" s="841"/>
      <c r="H76" s="841"/>
      <c r="I76" s="843" t="s">
        <v>64</v>
      </c>
      <c r="J76" s="843" t="s">
        <v>65</v>
      </c>
      <c r="K76" s="843" t="s">
        <v>307</v>
      </c>
      <c r="L76" s="92">
        <v>2017</v>
      </c>
      <c r="M76" s="843" t="s">
        <v>446</v>
      </c>
      <c r="N76" s="91">
        <v>2018</v>
      </c>
      <c r="O76" s="91">
        <v>2019</v>
      </c>
      <c r="P76" s="91">
        <v>2020</v>
      </c>
    </row>
    <row r="77" spans="1:16" ht="63" customHeight="1" x14ac:dyDescent="0.25">
      <c r="A77" s="841"/>
      <c r="B77" s="841"/>
      <c r="C77" s="841"/>
      <c r="D77" s="841"/>
      <c r="E77" s="91" t="s">
        <v>66</v>
      </c>
      <c r="F77" s="91" t="s">
        <v>61</v>
      </c>
      <c r="G77" s="98" t="s">
        <v>12</v>
      </c>
      <c r="H77" s="97" t="s">
        <v>62</v>
      </c>
      <c r="I77" s="843"/>
      <c r="J77" s="843"/>
      <c r="K77" s="843"/>
      <c r="L77" s="19" t="s">
        <v>67</v>
      </c>
      <c r="M77" s="843"/>
      <c r="N77" s="20" t="s">
        <v>12</v>
      </c>
      <c r="O77" s="98" t="s">
        <v>13</v>
      </c>
      <c r="P77" s="98" t="s">
        <v>13</v>
      </c>
    </row>
    <row r="78" spans="1:16" x14ac:dyDescent="0.25">
      <c r="A78" s="820">
        <v>1</v>
      </c>
      <c r="B78" s="821"/>
      <c r="C78" s="821"/>
      <c r="D78" s="822"/>
      <c r="E78" s="91">
        <v>2</v>
      </c>
      <c r="F78" s="91">
        <v>3</v>
      </c>
      <c r="G78" s="91">
        <v>4</v>
      </c>
      <c r="H78" s="91">
        <v>5</v>
      </c>
      <c r="I78" s="91">
        <v>6</v>
      </c>
      <c r="J78" s="91">
        <v>7</v>
      </c>
      <c r="K78" s="91">
        <v>8</v>
      </c>
      <c r="L78" s="91">
        <v>9</v>
      </c>
      <c r="M78" s="91" t="s">
        <v>68</v>
      </c>
      <c r="N78" s="91">
        <v>11</v>
      </c>
      <c r="O78" s="91">
        <v>12</v>
      </c>
      <c r="P78" s="91">
        <v>13</v>
      </c>
    </row>
    <row r="79" spans="1:16" ht="30.6" customHeight="1" x14ac:dyDescent="0.25">
      <c r="A79" s="823"/>
      <c r="B79" s="824"/>
      <c r="C79" s="824"/>
      <c r="D79" s="825"/>
      <c r="E79" s="13"/>
      <c r="F79" s="13"/>
      <c r="G79" s="13"/>
      <c r="H79" s="13"/>
      <c r="I79" s="27"/>
      <c r="J79" s="13"/>
      <c r="K79" s="27"/>
      <c r="L79" s="13"/>
      <c r="M79" s="27"/>
      <c r="N79" s="71"/>
      <c r="O79" s="71"/>
      <c r="P79" s="8"/>
    </row>
    <row r="80" spans="1:16" ht="22.9" customHeight="1" x14ac:dyDescent="0.25">
      <c r="A80" s="826"/>
      <c r="B80" s="827"/>
      <c r="C80" s="827"/>
      <c r="D80" s="828"/>
      <c r="E80" s="8"/>
      <c r="F80" s="8"/>
      <c r="G80" s="8"/>
      <c r="H80" s="8"/>
      <c r="I80" s="8"/>
      <c r="J80" s="8"/>
      <c r="K80" s="8"/>
      <c r="L80" s="8"/>
      <c r="M80" s="8"/>
      <c r="N80" s="8"/>
      <c r="O80" s="8"/>
      <c r="P80" s="8"/>
    </row>
    <row r="81" spans="1:16" ht="22.9" customHeight="1" x14ac:dyDescent="0.25">
      <c r="A81" s="826"/>
      <c r="B81" s="827"/>
      <c r="C81" s="827"/>
      <c r="D81" s="828"/>
      <c r="E81" s="8"/>
      <c r="F81" s="8"/>
      <c r="G81" s="8"/>
      <c r="H81" s="8"/>
      <c r="I81" s="8"/>
      <c r="J81" s="8"/>
      <c r="K81" s="8"/>
      <c r="L81" s="8"/>
      <c r="M81" s="8"/>
      <c r="N81" s="8"/>
      <c r="O81" s="8"/>
      <c r="P81" s="8"/>
    </row>
    <row r="82" spans="1:16" ht="23.45" customHeight="1" x14ac:dyDescent="0.25"/>
    <row r="83" spans="1:16" s="21" customFormat="1" ht="24.6" customHeight="1" x14ac:dyDescent="0.25">
      <c r="A83" s="829" t="s">
        <v>69</v>
      </c>
      <c r="B83" s="830"/>
      <c r="C83" s="830"/>
      <c r="D83" s="830"/>
      <c r="E83" s="830"/>
      <c r="F83" s="830"/>
      <c r="G83" s="830"/>
      <c r="H83" s="830"/>
      <c r="I83" s="830"/>
      <c r="J83" s="830"/>
      <c r="K83" s="830"/>
      <c r="L83" s="830"/>
      <c r="M83" s="830"/>
      <c r="N83" s="830"/>
      <c r="O83" s="830"/>
      <c r="P83" s="831"/>
    </row>
    <row r="84" spans="1:16" s="21" customFormat="1" ht="24.6" customHeight="1" x14ac:dyDescent="0.25">
      <c r="A84" s="813" t="s">
        <v>70</v>
      </c>
      <c r="B84" s="814"/>
      <c r="C84" s="814"/>
      <c r="D84" s="814"/>
      <c r="E84" s="814"/>
      <c r="F84" s="814"/>
      <c r="G84" s="814"/>
      <c r="H84" s="814"/>
      <c r="I84" s="814"/>
      <c r="J84" s="814"/>
      <c r="K84" s="814"/>
      <c r="L84" s="814"/>
      <c r="M84" s="814"/>
      <c r="N84" s="814"/>
      <c r="O84" s="814"/>
      <c r="P84" s="815"/>
    </row>
    <row r="85" spans="1:16" s="21" customFormat="1" ht="24.6" customHeight="1" x14ac:dyDescent="0.25">
      <c r="A85" s="813" t="s">
        <v>71</v>
      </c>
      <c r="B85" s="814"/>
      <c r="C85" s="814"/>
      <c r="D85" s="814"/>
      <c r="E85" s="814"/>
      <c r="F85" s="814"/>
      <c r="G85" s="814"/>
      <c r="H85" s="814"/>
      <c r="I85" s="814"/>
      <c r="J85" s="814"/>
      <c r="K85" s="814"/>
      <c r="L85" s="814"/>
      <c r="M85" s="814"/>
      <c r="N85" s="814"/>
      <c r="O85" s="814"/>
      <c r="P85" s="815"/>
    </row>
    <row r="86" spans="1:16" s="21" customFormat="1" ht="24.6" customHeight="1" x14ac:dyDescent="0.25">
      <c r="A86" s="816" t="s">
        <v>72</v>
      </c>
      <c r="B86" s="817"/>
      <c r="C86" s="817"/>
      <c r="D86" s="817"/>
      <c r="E86" s="817"/>
      <c r="F86" s="817"/>
      <c r="G86" s="817"/>
      <c r="H86" s="817"/>
      <c r="I86" s="817"/>
      <c r="J86" s="817"/>
      <c r="K86" s="817"/>
      <c r="L86" s="817"/>
      <c r="M86" s="817"/>
      <c r="N86" s="817"/>
      <c r="O86" s="817"/>
      <c r="P86" s="818"/>
    </row>
    <row r="88" spans="1:16" ht="37.5" customHeight="1" x14ac:dyDescent="0.25">
      <c r="A88" s="819" t="s">
        <v>73</v>
      </c>
      <c r="B88" s="819"/>
      <c r="C88" s="819"/>
      <c r="D88" s="819"/>
      <c r="E88" s="819"/>
      <c r="F88" s="819"/>
      <c r="G88" s="819"/>
      <c r="H88" s="819"/>
      <c r="I88" s="819"/>
      <c r="J88" s="819"/>
      <c r="K88" s="819"/>
      <c r="L88" s="819"/>
      <c r="M88" s="819"/>
      <c r="N88" s="819"/>
      <c r="O88" s="819"/>
      <c r="P88" s="819"/>
    </row>
    <row r="89" spans="1:16" ht="38.25" hidden="1" customHeight="1" x14ac:dyDescent="0.25">
      <c r="A89" s="102"/>
      <c r="C89" s="102"/>
      <c r="D89" s="102"/>
      <c r="E89" s="102"/>
      <c r="F89" s="102"/>
      <c r="G89" s="102"/>
      <c r="H89" s="102"/>
      <c r="I89" s="102"/>
      <c r="J89" s="102"/>
      <c r="K89" s="102"/>
      <c r="L89" s="102"/>
      <c r="M89" s="102"/>
      <c r="N89" s="102"/>
      <c r="O89" s="102"/>
      <c r="P89" s="102"/>
    </row>
    <row r="90" spans="1:16" ht="48.75" hidden="1" customHeight="1" x14ac:dyDescent="0.25"/>
  </sheetData>
  <mergeCells count="201">
    <mergeCell ref="N1:P1"/>
    <mergeCell ref="E2:J2"/>
    <mergeCell ref="D3:L3"/>
    <mergeCell ref="A6:C6"/>
    <mergeCell ref="D6:O6"/>
    <mergeCell ref="A7:C7"/>
    <mergeCell ref="D7:O7"/>
    <mergeCell ref="K13:L13"/>
    <mergeCell ref="M13:N13"/>
    <mergeCell ref="O13:P13"/>
    <mergeCell ref="A8:C8"/>
    <mergeCell ref="D8:O8"/>
    <mergeCell ref="A10:P10"/>
    <mergeCell ref="A12:D13"/>
    <mergeCell ref="E12:F12"/>
    <mergeCell ref="G12:H12"/>
    <mergeCell ref="K12:L12"/>
    <mergeCell ref="M12:N12"/>
    <mergeCell ref="O12:P12"/>
    <mergeCell ref="G13:H13"/>
    <mergeCell ref="A15:D15"/>
    <mergeCell ref="G15:H15"/>
    <mergeCell ref="K15:L15"/>
    <mergeCell ref="M15:N15"/>
    <mergeCell ref="O15:P15"/>
    <mergeCell ref="A14:D14"/>
    <mergeCell ref="G14:H14"/>
    <mergeCell ref="K14:L14"/>
    <mergeCell ref="M14:N14"/>
    <mergeCell ref="O14:P14"/>
    <mergeCell ref="A17:D17"/>
    <mergeCell ref="G17:H17"/>
    <mergeCell ref="K17:L17"/>
    <mergeCell ref="M17:N17"/>
    <mergeCell ref="O17:P17"/>
    <mergeCell ref="A19:B20"/>
    <mergeCell ref="C19:F19"/>
    <mergeCell ref="G19:H19"/>
    <mergeCell ref="K19:L19"/>
    <mergeCell ref="M19:N19"/>
    <mergeCell ref="O19:P19"/>
    <mergeCell ref="G20:H20"/>
    <mergeCell ref="K20:L20"/>
    <mergeCell ref="M20:N20"/>
    <mergeCell ref="O20:P20"/>
    <mergeCell ref="A23:B23"/>
    <mergeCell ref="G23:H23"/>
    <mergeCell ref="K23:L23"/>
    <mergeCell ref="M23:N23"/>
    <mergeCell ref="O23:P23"/>
    <mergeCell ref="A21:B21"/>
    <mergeCell ref="G21:H21"/>
    <mergeCell ref="K21:L21"/>
    <mergeCell ref="M21:N21"/>
    <mergeCell ref="O21:P21"/>
    <mergeCell ref="A22:B22"/>
    <mergeCell ref="G22:H22"/>
    <mergeCell ref="K22:L22"/>
    <mergeCell ref="M22:N22"/>
    <mergeCell ref="O22:P22"/>
    <mergeCell ref="A26:B26"/>
    <mergeCell ref="G26:H26"/>
    <mergeCell ref="K26:L26"/>
    <mergeCell ref="M26:N26"/>
    <mergeCell ref="O26:P26"/>
    <mergeCell ref="A24:B24"/>
    <mergeCell ref="G24:H24"/>
    <mergeCell ref="K24:L24"/>
    <mergeCell ref="M24:N24"/>
    <mergeCell ref="O24:P24"/>
    <mergeCell ref="A25:B25"/>
    <mergeCell ref="G25:H25"/>
    <mergeCell ref="K25:L25"/>
    <mergeCell ref="M25:N25"/>
    <mergeCell ref="O25:P25"/>
    <mergeCell ref="A27:B27"/>
    <mergeCell ref="G27:H27"/>
    <mergeCell ref="K27:L27"/>
    <mergeCell ref="M27:N27"/>
    <mergeCell ref="O27:P27"/>
    <mergeCell ref="A32:C32"/>
    <mergeCell ref="E32:F32"/>
    <mergeCell ref="G32:H32"/>
    <mergeCell ref="A33:C33"/>
    <mergeCell ref="E33:F33"/>
    <mergeCell ref="G33:H33"/>
    <mergeCell ref="A29:P29"/>
    <mergeCell ref="A30:C31"/>
    <mergeCell ref="D30:F30"/>
    <mergeCell ref="G30:J30"/>
    <mergeCell ref="K30:M30"/>
    <mergeCell ref="N30:P30"/>
    <mergeCell ref="E31:F31"/>
    <mergeCell ref="G31:H31"/>
    <mergeCell ref="A36:C36"/>
    <mergeCell ref="E36:F36"/>
    <mergeCell ref="G36:H36"/>
    <mergeCell ref="A37:C37"/>
    <mergeCell ref="E37:F37"/>
    <mergeCell ref="G37:H37"/>
    <mergeCell ref="A34:C34"/>
    <mergeCell ref="E34:F34"/>
    <mergeCell ref="G34:H34"/>
    <mergeCell ref="A35:C35"/>
    <mergeCell ref="E35:F35"/>
    <mergeCell ref="G35:H35"/>
    <mergeCell ref="A40:C40"/>
    <mergeCell ref="E40:F40"/>
    <mergeCell ref="G40:H40"/>
    <mergeCell ref="A42:P42"/>
    <mergeCell ref="A43:B44"/>
    <mergeCell ref="C43:H43"/>
    <mergeCell ref="I43:J44"/>
    <mergeCell ref="A38:C38"/>
    <mergeCell ref="E38:F38"/>
    <mergeCell ref="G38:H38"/>
    <mergeCell ref="A39:C39"/>
    <mergeCell ref="E39:F39"/>
    <mergeCell ref="G39:H39"/>
    <mergeCell ref="A48:B48"/>
    <mergeCell ref="A49:P49"/>
    <mergeCell ref="A50:B50"/>
    <mergeCell ref="C50:N50"/>
    <mergeCell ref="O50:P50"/>
    <mergeCell ref="A51:B51"/>
    <mergeCell ref="C51:N51"/>
    <mergeCell ref="O51:P51"/>
    <mergeCell ref="A45:B45"/>
    <mergeCell ref="I45:J45"/>
    <mergeCell ref="A46:B46"/>
    <mergeCell ref="I46:J46"/>
    <mergeCell ref="A47:B47"/>
    <mergeCell ref="I47:J47"/>
    <mergeCell ref="A55:P55"/>
    <mergeCell ref="A56:C56"/>
    <mergeCell ref="D56:P56"/>
    <mergeCell ref="A57:C57"/>
    <mergeCell ref="D57:P57"/>
    <mergeCell ref="A58:C58"/>
    <mergeCell ref="D58:P58"/>
    <mergeCell ref="A52:B52"/>
    <mergeCell ref="C52:N52"/>
    <mergeCell ref="O52:P52"/>
    <mergeCell ref="A53:B53"/>
    <mergeCell ref="C53:N53"/>
    <mergeCell ref="O53:P53"/>
    <mergeCell ref="A65:A66"/>
    <mergeCell ref="C65:I65"/>
    <mergeCell ref="C66:I66"/>
    <mergeCell ref="C67:I67"/>
    <mergeCell ref="A69:P69"/>
    <mergeCell ref="A59:P59"/>
    <mergeCell ref="A60:A61"/>
    <mergeCell ref="B60:B61"/>
    <mergeCell ref="C60:I61"/>
    <mergeCell ref="J60:J61"/>
    <mergeCell ref="C64:I64"/>
    <mergeCell ref="A62:A64"/>
    <mergeCell ref="C62:I62"/>
    <mergeCell ref="C63:I63"/>
    <mergeCell ref="M72:N72"/>
    <mergeCell ref="O72:P72"/>
    <mergeCell ref="A73:D73"/>
    <mergeCell ref="G73:H73"/>
    <mergeCell ref="K73:L73"/>
    <mergeCell ref="M73:N73"/>
    <mergeCell ref="O73:P73"/>
    <mergeCell ref="A70:D71"/>
    <mergeCell ref="E70:F70"/>
    <mergeCell ref="G70:H70"/>
    <mergeCell ref="K70:L70"/>
    <mergeCell ref="M70:N70"/>
    <mergeCell ref="O70:P70"/>
    <mergeCell ref="G71:H71"/>
    <mergeCell ref="K71:L71"/>
    <mergeCell ref="M71:N71"/>
    <mergeCell ref="O71:P71"/>
    <mergeCell ref="O16:P16"/>
    <mergeCell ref="M16:N16"/>
    <mergeCell ref="K16:L16"/>
    <mergeCell ref="G16:H16"/>
    <mergeCell ref="A16:D16"/>
    <mergeCell ref="A85:P85"/>
    <mergeCell ref="A86:P86"/>
    <mergeCell ref="A88:P88"/>
    <mergeCell ref="A78:D78"/>
    <mergeCell ref="A79:D79"/>
    <mergeCell ref="A80:D80"/>
    <mergeCell ref="A81:D81"/>
    <mergeCell ref="A83:P83"/>
    <mergeCell ref="A84:P84"/>
    <mergeCell ref="A75:P75"/>
    <mergeCell ref="A76:D77"/>
    <mergeCell ref="E76:H76"/>
    <mergeCell ref="I76:I77"/>
    <mergeCell ref="J76:J77"/>
    <mergeCell ref="K76:K77"/>
    <mergeCell ref="M76:M77"/>
    <mergeCell ref="A72:D72"/>
    <mergeCell ref="G72:H72"/>
    <mergeCell ref="K72:L72"/>
  </mergeCells>
  <pageMargins left="0.25" right="0.25" top="0.75" bottom="0.75" header="0.3" footer="0.3"/>
  <pageSetup paperSize="9" scale="94" fitToHeight="0" orientation="landscape" horizontalDpi="1200" verticalDpi="1200" r:id="rId1"/>
  <rowBreaks count="2" manualBreakCount="2">
    <brk id="39" max="15" man="1"/>
    <brk id="74" max="1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30"/>
  <sheetViews>
    <sheetView showZeros="0" view="pageBreakPreview" topLeftCell="A103" zoomScale="80" zoomScaleNormal="90" zoomScaleSheetLayoutView="80" workbookViewId="0">
      <selection activeCell="A123" sqref="A123:P128"/>
    </sheetView>
  </sheetViews>
  <sheetFormatPr defaultColWidth="10.140625" defaultRowHeight="15.75" x14ac:dyDescent="0.25"/>
  <cols>
    <col min="1" max="9" width="10.140625" style="1"/>
    <col min="10" max="10" width="10.7109375" style="1" customWidth="1"/>
    <col min="11" max="16384" width="10.140625" style="1"/>
  </cols>
  <sheetData>
    <row r="1" spans="1:16" x14ac:dyDescent="0.25">
      <c r="N1" s="916" t="s">
        <v>0</v>
      </c>
      <c r="O1" s="916"/>
      <c r="P1" s="916"/>
    </row>
    <row r="2" spans="1:16" ht="18.75" x14ac:dyDescent="0.25">
      <c r="E2" s="917" t="s">
        <v>1</v>
      </c>
      <c r="F2" s="917"/>
      <c r="G2" s="917"/>
      <c r="H2" s="917"/>
      <c r="I2" s="917"/>
      <c r="J2" s="917"/>
    </row>
    <row r="3" spans="1:16" ht="18.75" x14ac:dyDescent="0.25">
      <c r="D3" s="917" t="s">
        <v>430</v>
      </c>
      <c r="E3" s="917"/>
      <c r="F3" s="917"/>
      <c r="G3" s="917"/>
      <c r="H3" s="917"/>
      <c r="I3" s="917"/>
      <c r="J3" s="917"/>
      <c r="K3" s="917"/>
      <c r="L3" s="917"/>
    </row>
    <row r="4" spans="1:16" ht="18.75" x14ac:dyDescent="0.25">
      <c r="D4" s="2"/>
      <c r="E4" s="2"/>
      <c r="F4" s="2"/>
      <c r="G4" s="2"/>
      <c r="H4" s="2"/>
      <c r="I4" s="2"/>
      <c r="J4" s="2"/>
      <c r="K4" s="2"/>
      <c r="L4" s="2"/>
    </row>
    <row r="5" spans="1:16" x14ac:dyDescent="0.25">
      <c r="P5" s="3" t="s">
        <v>2</v>
      </c>
    </row>
    <row r="6" spans="1:16" ht="23.45" customHeight="1" x14ac:dyDescent="0.25">
      <c r="A6" s="883" t="s">
        <v>3</v>
      </c>
      <c r="B6" s="883"/>
      <c r="C6" s="883"/>
      <c r="D6" s="884" t="s">
        <v>108</v>
      </c>
      <c r="E6" s="880"/>
      <c r="F6" s="880"/>
      <c r="G6" s="880"/>
      <c r="H6" s="880"/>
      <c r="I6" s="880"/>
      <c r="J6" s="880"/>
      <c r="K6" s="880"/>
      <c r="L6" s="880"/>
      <c r="M6" s="880"/>
      <c r="N6" s="880"/>
      <c r="O6" s="881"/>
      <c r="P6" s="4">
        <v>1</v>
      </c>
    </row>
    <row r="7" spans="1:16" ht="23.45" customHeight="1" x14ac:dyDescent="0.25">
      <c r="A7" s="883" t="s">
        <v>4</v>
      </c>
      <c r="B7" s="883"/>
      <c r="C7" s="883"/>
      <c r="D7" s="921" t="s">
        <v>524</v>
      </c>
      <c r="E7" s="921"/>
      <c r="F7" s="921"/>
      <c r="G7" s="921"/>
      <c r="H7" s="921"/>
      <c r="I7" s="921"/>
      <c r="J7" s="921"/>
      <c r="K7" s="921"/>
      <c r="L7" s="921"/>
      <c r="M7" s="921"/>
      <c r="N7" s="921"/>
      <c r="O7" s="921"/>
      <c r="P7" s="45" t="s">
        <v>431</v>
      </c>
    </row>
    <row r="8" spans="1:16" ht="23.45" customHeight="1" x14ac:dyDescent="0.25">
      <c r="A8" s="883" t="s">
        <v>5</v>
      </c>
      <c r="B8" s="883"/>
      <c r="C8" s="883"/>
      <c r="D8" s="884"/>
      <c r="E8" s="880"/>
      <c r="F8" s="880"/>
      <c r="G8" s="880"/>
      <c r="H8" s="880"/>
      <c r="I8" s="880"/>
      <c r="J8" s="880"/>
      <c r="K8" s="880"/>
      <c r="L8" s="880"/>
      <c r="M8" s="880"/>
      <c r="N8" s="880"/>
      <c r="O8" s="881"/>
      <c r="P8" s="4"/>
    </row>
    <row r="10" spans="1:16" x14ac:dyDescent="0.25">
      <c r="A10" s="884" t="s">
        <v>6</v>
      </c>
      <c r="B10" s="880"/>
      <c r="C10" s="880"/>
      <c r="D10" s="880"/>
      <c r="E10" s="880"/>
      <c r="F10" s="880"/>
      <c r="G10" s="880"/>
      <c r="H10" s="880"/>
      <c r="I10" s="880"/>
      <c r="J10" s="880"/>
      <c r="K10" s="880"/>
      <c r="L10" s="880"/>
      <c r="M10" s="880"/>
      <c r="N10" s="880"/>
      <c r="O10" s="880"/>
      <c r="P10" s="881"/>
    </row>
    <row r="11" spans="1:16" x14ac:dyDescent="0.25">
      <c r="A11" s="5"/>
      <c r="B11" s="5"/>
      <c r="C11" s="5"/>
      <c r="D11" s="5"/>
      <c r="E11" s="5"/>
      <c r="F11" s="5"/>
      <c r="G11" s="5"/>
      <c r="H11" s="5"/>
      <c r="I11" s="5"/>
      <c r="J11" s="5"/>
      <c r="K11" s="5"/>
      <c r="L11" s="5"/>
      <c r="M11" s="5"/>
      <c r="N11" s="5"/>
      <c r="O11" s="5"/>
      <c r="P11" s="5"/>
    </row>
    <row r="12" spans="1:16" ht="21.6" customHeight="1" x14ac:dyDescent="0.25">
      <c r="A12" s="854" t="s">
        <v>7</v>
      </c>
      <c r="B12" s="855"/>
      <c r="C12" s="855"/>
      <c r="D12" s="856"/>
      <c r="E12" s="820" t="s">
        <v>2</v>
      </c>
      <c r="F12" s="822"/>
      <c r="G12" s="841">
        <v>2015</v>
      </c>
      <c r="H12" s="841"/>
      <c r="I12" s="4">
        <v>2016</v>
      </c>
      <c r="J12" s="4">
        <v>2017</v>
      </c>
      <c r="K12" s="860">
        <v>2018</v>
      </c>
      <c r="L12" s="860"/>
      <c r="M12" s="860">
        <v>2019</v>
      </c>
      <c r="N12" s="860"/>
      <c r="O12" s="860">
        <v>2020</v>
      </c>
      <c r="P12" s="860"/>
    </row>
    <row r="13" spans="1:16" x14ac:dyDescent="0.25">
      <c r="A13" s="857"/>
      <c r="B13" s="858"/>
      <c r="C13" s="858"/>
      <c r="D13" s="859"/>
      <c r="E13" s="4" t="s">
        <v>8</v>
      </c>
      <c r="F13" s="6" t="s">
        <v>9</v>
      </c>
      <c r="G13" s="820" t="s">
        <v>10</v>
      </c>
      <c r="H13" s="822"/>
      <c r="I13" s="4" t="s">
        <v>10</v>
      </c>
      <c r="J13" s="4" t="s">
        <v>11</v>
      </c>
      <c r="K13" s="820" t="s">
        <v>12</v>
      </c>
      <c r="L13" s="822"/>
      <c r="M13" s="820" t="s">
        <v>13</v>
      </c>
      <c r="N13" s="822"/>
      <c r="O13" s="820" t="s">
        <v>13</v>
      </c>
      <c r="P13" s="822"/>
    </row>
    <row r="14" spans="1:16" ht="23.45" customHeight="1" x14ac:dyDescent="0.25">
      <c r="A14" s="839" t="s">
        <v>14</v>
      </c>
      <c r="B14" s="839"/>
      <c r="C14" s="839"/>
      <c r="D14" s="839"/>
      <c r="E14" s="4">
        <v>4</v>
      </c>
      <c r="F14" s="4"/>
      <c r="G14" s="835" t="s">
        <v>15</v>
      </c>
      <c r="H14" s="836"/>
      <c r="I14" s="7">
        <f>I15+I16+I17+I18+I19</f>
        <v>15954.099999999999</v>
      </c>
      <c r="J14" s="29">
        <f>J15+J16+J17+J18+J19</f>
        <v>23961.3</v>
      </c>
      <c r="K14" s="835">
        <f>K15+K16+K17+K18+K19</f>
        <v>11479.2</v>
      </c>
      <c r="L14" s="836"/>
      <c r="M14" s="835">
        <f>M15+M16+M17+M18+M19</f>
        <v>11479.2</v>
      </c>
      <c r="N14" s="836"/>
      <c r="O14" s="835">
        <f>O15+O16+O17+O18+O19</f>
        <v>11479.2</v>
      </c>
      <c r="P14" s="836"/>
    </row>
    <row r="15" spans="1:16" ht="23.45" customHeight="1" x14ac:dyDescent="0.25">
      <c r="A15" s="883" t="s">
        <v>79</v>
      </c>
      <c r="B15" s="883"/>
      <c r="C15" s="883"/>
      <c r="D15" s="883"/>
      <c r="E15" s="4"/>
      <c r="F15" s="4">
        <v>21</v>
      </c>
      <c r="G15" s="820" t="s">
        <v>15</v>
      </c>
      <c r="H15" s="822"/>
      <c r="I15" s="4">
        <v>861</v>
      </c>
      <c r="J15" s="4">
        <v>963.3</v>
      </c>
      <c r="K15" s="841">
        <v>985.5</v>
      </c>
      <c r="L15" s="841"/>
      <c r="M15" s="841">
        <v>1019.1</v>
      </c>
      <c r="N15" s="841"/>
      <c r="O15" s="841">
        <v>1054.0999999999999</v>
      </c>
      <c r="P15" s="841"/>
    </row>
    <row r="16" spans="1:16" ht="23.45" customHeight="1" x14ac:dyDescent="0.25">
      <c r="A16" s="883" t="s">
        <v>83</v>
      </c>
      <c r="B16" s="883"/>
      <c r="C16" s="883"/>
      <c r="D16" s="883"/>
      <c r="E16" s="4"/>
      <c r="F16" s="4">
        <v>22</v>
      </c>
      <c r="G16" s="841" t="s">
        <v>15</v>
      </c>
      <c r="H16" s="841"/>
      <c r="I16" s="4">
        <v>13896.4</v>
      </c>
      <c r="J16" s="4">
        <v>21861</v>
      </c>
      <c r="K16" s="841">
        <v>9878.7000000000007</v>
      </c>
      <c r="L16" s="841"/>
      <c r="M16" s="841">
        <v>9845.1</v>
      </c>
      <c r="N16" s="841"/>
      <c r="O16" s="841">
        <v>9810.1</v>
      </c>
      <c r="P16" s="841"/>
    </row>
    <row r="17" spans="1:16" ht="23.45" customHeight="1" x14ac:dyDescent="0.25">
      <c r="A17" s="883" t="s">
        <v>95</v>
      </c>
      <c r="B17" s="883"/>
      <c r="C17" s="883"/>
      <c r="D17" s="883"/>
      <c r="E17" s="4"/>
      <c r="F17" s="4">
        <v>27</v>
      </c>
      <c r="G17" s="841" t="s">
        <v>15</v>
      </c>
      <c r="H17" s="841"/>
      <c r="I17" s="4">
        <v>13.6</v>
      </c>
      <c r="J17" s="4">
        <v>30</v>
      </c>
      <c r="K17" s="841">
        <v>30</v>
      </c>
      <c r="L17" s="841"/>
      <c r="M17" s="841">
        <v>30</v>
      </c>
      <c r="N17" s="841"/>
      <c r="O17" s="841">
        <v>30</v>
      </c>
      <c r="P17" s="841"/>
    </row>
    <row r="18" spans="1:16" ht="23.45" customHeight="1" x14ac:dyDescent="0.25">
      <c r="A18" s="1231" t="s">
        <v>98</v>
      </c>
      <c r="B18" s="1231"/>
      <c r="C18" s="1231"/>
      <c r="D18" s="1231"/>
      <c r="E18" s="4"/>
      <c r="F18" s="4">
        <v>31</v>
      </c>
      <c r="G18" s="841" t="s">
        <v>15</v>
      </c>
      <c r="H18" s="841"/>
      <c r="I18" s="4">
        <v>872.8</v>
      </c>
      <c r="J18" s="4">
        <v>700</v>
      </c>
      <c r="K18" s="841">
        <v>250</v>
      </c>
      <c r="L18" s="841"/>
      <c r="M18" s="841">
        <v>250</v>
      </c>
      <c r="N18" s="841"/>
      <c r="O18" s="841">
        <v>250</v>
      </c>
      <c r="P18" s="841"/>
    </row>
    <row r="19" spans="1:16" ht="23.45" customHeight="1" x14ac:dyDescent="0.25">
      <c r="A19" s="883" t="s">
        <v>560</v>
      </c>
      <c r="B19" s="883"/>
      <c r="C19" s="883"/>
      <c r="D19" s="883"/>
      <c r="E19" s="4"/>
      <c r="F19" s="4">
        <v>33</v>
      </c>
      <c r="G19" s="841" t="s">
        <v>15</v>
      </c>
      <c r="H19" s="841"/>
      <c r="I19" s="4">
        <v>310.3</v>
      </c>
      <c r="J19" s="4">
        <v>407</v>
      </c>
      <c r="K19" s="841">
        <v>335</v>
      </c>
      <c r="L19" s="841"/>
      <c r="M19" s="841">
        <v>335</v>
      </c>
      <c r="N19" s="841"/>
      <c r="O19" s="841">
        <v>335</v>
      </c>
      <c r="P19" s="841"/>
    </row>
    <row r="20" spans="1:16" ht="23.45" customHeight="1" x14ac:dyDescent="0.25">
      <c r="A20" s="883"/>
      <c r="B20" s="883"/>
      <c r="C20" s="883"/>
      <c r="D20" s="883"/>
      <c r="E20" s="4"/>
      <c r="F20" s="4"/>
      <c r="G20" s="841" t="s">
        <v>15</v>
      </c>
      <c r="H20" s="841"/>
      <c r="I20" s="4"/>
      <c r="J20" s="4"/>
      <c r="K20" s="841"/>
      <c r="L20" s="841"/>
      <c r="M20" s="841"/>
      <c r="N20" s="841"/>
      <c r="O20" s="841"/>
      <c r="P20" s="841"/>
    </row>
    <row r="21" spans="1:16" ht="14.45" customHeight="1" x14ac:dyDescent="0.25"/>
    <row r="22" spans="1:16" ht="22.5" customHeight="1" x14ac:dyDescent="0.25">
      <c r="A22" s="854" t="s">
        <v>7</v>
      </c>
      <c r="B22" s="856"/>
      <c r="C22" s="860" t="s">
        <v>2</v>
      </c>
      <c r="D22" s="860"/>
      <c r="E22" s="860"/>
      <c r="F22" s="860"/>
      <c r="G22" s="841">
        <v>2015</v>
      </c>
      <c r="H22" s="841"/>
      <c r="I22" s="4">
        <v>2016</v>
      </c>
      <c r="J22" s="4">
        <v>2017</v>
      </c>
      <c r="K22" s="860">
        <v>2018</v>
      </c>
      <c r="L22" s="860"/>
      <c r="M22" s="860">
        <v>2019</v>
      </c>
      <c r="N22" s="860"/>
      <c r="O22" s="860">
        <v>2020</v>
      </c>
      <c r="P22" s="860"/>
    </row>
    <row r="23" spans="1:16" ht="35.450000000000003" customHeight="1" x14ac:dyDescent="0.25">
      <c r="A23" s="857"/>
      <c r="B23" s="859"/>
      <c r="C23" s="4" t="s">
        <v>16</v>
      </c>
      <c r="D23" s="4" t="s">
        <v>17</v>
      </c>
      <c r="E23" s="4" t="s">
        <v>8</v>
      </c>
      <c r="F23" s="6" t="s">
        <v>9</v>
      </c>
      <c r="G23" s="820" t="s">
        <v>10</v>
      </c>
      <c r="H23" s="822"/>
      <c r="I23" s="4" t="s">
        <v>10</v>
      </c>
      <c r="J23" s="4" t="s">
        <v>11</v>
      </c>
      <c r="K23" s="820" t="s">
        <v>12</v>
      </c>
      <c r="L23" s="822"/>
      <c r="M23" s="820" t="s">
        <v>13</v>
      </c>
      <c r="N23" s="822"/>
      <c r="O23" s="820" t="s">
        <v>13</v>
      </c>
      <c r="P23" s="822"/>
    </row>
    <row r="24" spans="1:16" ht="53.45" customHeight="1" x14ac:dyDescent="0.25">
      <c r="A24" s="823" t="s">
        <v>18</v>
      </c>
      <c r="B24" s="825"/>
      <c r="C24" s="8"/>
      <c r="D24" s="8"/>
      <c r="E24" s="8"/>
      <c r="F24" s="8"/>
      <c r="G24" s="844" t="s">
        <v>15</v>
      </c>
      <c r="H24" s="844"/>
      <c r="I24" s="523">
        <v>15954.1</v>
      </c>
      <c r="J24" s="13">
        <v>23961.3</v>
      </c>
      <c r="K24" s="1218">
        <v>11479.2</v>
      </c>
      <c r="L24" s="1218"/>
      <c r="M24" s="1218">
        <v>11479.2</v>
      </c>
      <c r="N24" s="1218"/>
      <c r="O24" s="1218">
        <v>11479.2</v>
      </c>
      <c r="P24" s="1218"/>
    </row>
    <row r="25" spans="1:16" ht="32.450000000000003" customHeight="1" x14ac:dyDescent="0.25">
      <c r="A25" s="910" t="s">
        <v>19</v>
      </c>
      <c r="B25" s="911"/>
      <c r="C25" s="9">
        <v>2</v>
      </c>
      <c r="D25" s="8"/>
      <c r="E25" s="8"/>
      <c r="F25" s="8"/>
      <c r="G25" s="841" t="s">
        <v>15</v>
      </c>
      <c r="H25" s="841"/>
      <c r="I25" s="520"/>
      <c r="J25" s="8"/>
      <c r="K25" s="860"/>
      <c r="L25" s="860"/>
      <c r="M25" s="860"/>
      <c r="N25" s="860"/>
      <c r="O25" s="860"/>
      <c r="P25" s="860"/>
    </row>
    <row r="26" spans="1:16" ht="18.600000000000001" customHeight="1" x14ac:dyDescent="0.25">
      <c r="A26" s="860"/>
      <c r="B26" s="860"/>
      <c r="C26" s="8"/>
      <c r="D26" s="8"/>
      <c r="E26" s="8"/>
      <c r="F26" s="8"/>
      <c r="G26" s="841" t="s">
        <v>15</v>
      </c>
      <c r="H26" s="841"/>
      <c r="I26" s="520"/>
      <c r="J26" s="8"/>
      <c r="K26" s="860"/>
      <c r="L26" s="860"/>
      <c r="M26" s="860"/>
      <c r="N26" s="860"/>
      <c r="O26" s="860"/>
      <c r="P26" s="860"/>
    </row>
    <row r="27" spans="1:16" ht="32.450000000000003" customHeight="1" x14ac:dyDescent="0.25">
      <c r="A27" s="910" t="s">
        <v>20</v>
      </c>
      <c r="B27" s="911"/>
      <c r="C27" s="9">
        <v>2</v>
      </c>
      <c r="D27" s="8"/>
      <c r="E27" s="8"/>
      <c r="F27" s="8"/>
      <c r="G27" s="841" t="s">
        <v>15</v>
      </c>
      <c r="H27" s="841"/>
      <c r="I27" s="520"/>
      <c r="J27" s="8"/>
      <c r="K27" s="860" t="s">
        <v>74</v>
      </c>
      <c r="L27" s="860"/>
      <c r="M27" s="860"/>
      <c r="N27" s="860"/>
      <c r="O27" s="860"/>
      <c r="P27" s="860"/>
    </row>
    <row r="28" spans="1:16" ht="19.149999999999999" customHeight="1" x14ac:dyDescent="0.25">
      <c r="A28" s="860"/>
      <c r="B28" s="860"/>
      <c r="C28" s="8"/>
      <c r="D28" s="8"/>
      <c r="E28" s="8"/>
      <c r="F28" s="8"/>
      <c r="G28" s="841" t="s">
        <v>15</v>
      </c>
      <c r="H28" s="841"/>
      <c r="I28" s="520"/>
      <c r="J28" s="8"/>
      <c r="K28" s="860"/>
      <c r="L28" s="860"/>
      <c r="M28" s="860"/>
      <c r="N28" s="860"/>
      <c r="O28" s="860"/>
      <c r="P28" s="860"/>
    </row>
    <row r="29" spans="1:16" ht="69" customHeight="1" x14ac:dyDescent="0.25">
      <c r="A29" s="910" t="s">
        <v>21</v>
      </c>
      <c r="B29" s="911"/>
      <c r="C29" s="9">
        <v>1</v>
      </c>
      <c r="D29" s="8"/>
      <c r="E29" s="45" t="s">
        <v>110</v>
      </c>
      <c r="F29" s="46">
        <v>10</v>
      </c>
      <c r="G29" s="820" t="s">
        <v>15</v>
      </c>
      <c r="H29" s="822"/>
      <c r="I29" s="520">
        <v>15954.1</v>
      </c>
      <c r="J29" s="8">
        <v>23961.3</v>
      </c>
      <c r="K29" s="860">
        <v>11479.2</v>
      </c>
      <c r="L29" s="860"/>
      <c r="M29" s="860">
        <v>11479.2</v>
      </c>
      <c r="N29" s="860"/>
      <c r="O29" s="860">
        <v>11479.2</v>
      </c>
      <c r="P29" s="860"/>
    </row>
    <row r="30" spans="1:16" ht="20.45" customHeight="1" x14ac:dyDescent="0.25">
      <c r="A30" s="826"/>
      <c r="B30" s="828"/>
      <c r="C30" s="8"/>
      <c r="D30" s="8"/>
      <c r="E30" s="8"/>
      <c r="F30" s="8"/>
      <c r="G30" s="820" t="s">
        <v>15</v>
      </c>
      <c r="H30" s="822"/>
      <c r="I30" s="4"/>
      <c r="J30" s="8"/>
      <c r="K30" s="826"/>
      <c r="L30" s="828"/>
      <c r="M30" s="826"/>
      <c r="N30" s="828"/>
      <c r="O30" s="826"/>
      <c r="P30" s="828"/>
    </row>
    <row r="31" spans="1:16" ht="14.45" customHeight="1" x14ac:dyDescent="0.25"/>
    <row r="32" spans="1:16" ht="21" customHeight="1" x14ac:dyDescent="0.25">
      <c r="A32" s="906" t="s">
        <v>22</v>
      </c>
      <c r="B32" s="907"/>
      <c r="C32" s="907"/>
      <c r="D32" s="907"/>
      <c r="E32" s="907"/>
      <c r="F32" s="907"/>
      <c r="G32" s="907"/>
      <c r="H32" s="907"/>
      <c r="I32" s="907"/>
      <c r="J32" s="907"/>
      <c r="K32" s="907"/>
      <c r="L32" s="907"/>
      <c r="M32" s="907"/>
      <c r="N32" s="907"/>
      <c r="O32" s="907"/>
      <c r="P32" s="908"/>
    </row>
    <row r="33" spans="1:16" ht="25.15" customHeight="1" x14ac:dyDescent="0.25">
      <c r="A33" s="841" t="s">
        <v>7</v>
      </c>
      <c r="B33" s="841"/>
      <c r="C33" s="841"/>
      <c r="D33" s="841" t="s">
        <v>2</v>
      </c>
      <c r="E33" s="841"/>
      <c r="F33" s="841"/>
      <c r="G33" s="841" t="s">
        <v>433</v>
      </c>
      <c r="H33" s="841"/>
      <c r="I33" s="841"/>
      <c r="J33" s="841"/>
      <c r="K33" s="841" t="s">
        <v>306</v>
      </c>
      <c r="L33" s="841"/>
      <c r="M33" s="841"/>
      <c r="N33" s="841" t="s">
        <v>434</v>
      </c>
      <c r="O33" s="841"/>
      <c r="P33" s="841"/>
    </row>
    <row r="34" spans="1:16" ht="64.150000000000006" customHeight="1" x14ac:dyDescent="0.25">
      <c r="A34" s="841"/>
      <c r="B34" s="841"/>
      <c r="C34" s="841"/>
      <c r="D34" s="4" t="s">
        <v>8</v>
      </c>
      <c r="E34" s="871" t="s">
        <v>23</v>
      </c>
      <c r="F34" s="871"/>
      <c r="G34" s="909" t="s">
        <v>24</v>
      </c>
      <c r="H34" s="909"/>
      <c r="I34" s="10" t="s">
        <v>25</v>
      </c>
      <c r="J34" s="10" t="s">
        <v>26</v>
      </c>
      <c r="K34" s="10" t="s">
        <v>24</v>
      </c>
      <c r="L34" s="10" t="s">
        <v>25</v>
      </c>
      <c r="M34" s="10" t="s">
        <v>26</v>
      </c>
      <c r="N34" s="10" t="s">
        <v>24</v>
      </c>
      <c r="O34" s="10" t="s">
        <v>25</v>
      </c>
      <c r="P34" s="10" t="s">
        <v>26</v>
      </c>
    </row>
    <row r="35" spans="1:16" ht="20.45" customHeight="1" x14ac:dyDescent="0.25">
      <c r="A35" s="883" t="s">
        <v>27</v>
      </c>
      <c r="B35" s="883"/>
      <c r="C35" s="883"/>
      <c r="D35" s="49"/>
      <c r="E35" s="841"/>
      <c r="F35" s="841"/>
      <c r="G35" s="1232">
        <v>11479.2</v>
      </c>
      <c r="H35" s="1232"/>
      <c r="I35" s="44"/>
      <c r="J35" s="44"/>
      <c r="K35" s="544">
        <v>11479.2</v>
      </c>
      <c r="L35" s="545"/>
      <c r="M35" s="44"/>
      <c r="N35" s="544">
        <v>11479.2</v>
      </c>
      <c r="O35" s="545"/>
      <c r="P35" s="165"/>
    </row>
    <row r="36" spans="1:16" s="12" customFormat="1" ht="20.45" customHeight="1" x14ac:dyDescent="0.25">
      <c r="A36" s="898" t="s">
        <v>127</v>
      </c>
      <c r="B36" s="898"/>
      <c r="C36" s="898"/>
      <c r="D36" s="48" t="s">
        <v>28</v>
      </c>
      <c r="E36" s="899">
        <v>3</v>
      </c>
      <c r="F36" s="899"/>
      <c r="G36" s="1232">
        <v>11479.2</v>
      </c>
      <c r="H36" s="1232"/>
      <c r="I36" s="131"/>
      <c r="J36" s="131"/>
      <c r="K36" s="544">
        <v>11479.2</v>
      </c>
      <c r="L36" s="545"/>
      <c r="M36" s="131"/>
      <c r="N36" s="544">
        <v>11479.2</v>
      </c>
      <c r="O36" s="545"/>
      <c r="P36" s="165"/>
    </row>
    <row r="37" spans="1:16" s="12" customFormat="1" ht="20.45" customHeight="1" x14ac:dyDescent="0.25">
      <c r="A37" s="900" t="s">
        <v>29</v>
      </c>
      <c r="B37" s="901"/>
      <c r="C37" s="902"/>
      <c r="D37" s="48" t="s">
        <v>30</v>
      </c>
      <c r="E37" s="903"/>
      <c r="F37" s="904"/>
      <c r="G37" s="903"/>
      <c r="H37" s="904"/>
      <c r="I37" s="11"/>
      <c r="J37" s="11"/>
      <c r="K37" s="525"/>
      <c r="L37" s="524"/>
      <c r="M37" s="11"/>
      <c r="N37" s="525"/>
      <c r="O37" s="524"/>
      <c r="P37" s="164"/>
    </row>
    <row r="38" spans="1:16" ht="20.45" customHeight="1" x14ac:dyDescent="0.25">
      <c r="A38" s="883"/>
      <c r="B38" s="883"/>
      <c r="C38" s="883"/>
      <c r="D38" s="47"/>
      <c r="E38" s="841"/>
      <c r="F38" s="841"/>
      <c r="G38" s="841"/>
      <c r="H38" s="841"/>
      <c r="I38" s="4"/>
      <c r="J38" s="4"/>
      <c r="K38" s="521"/>
      <c r="L38" s="522"/>
      <c r="M38" s="4"/>
      <c r="N38" s="521"/>
      <c r="O38" s="522"/>
      <c r="P38" s="163"/>
    </row>
    <row r="39" spans="1:16" ht="20.45" customHeight="1" x14ac:dyDescent="0.25">
      <c r="A39" s="883" t="s">
        <v>27</v>
      </c>
      <c r="B39" s="883"/>
      <c r="C39" s="883"/>
      <c r="D39" s="49" t="s">
        <v>110</v>
      </c>
      <c r="E39" s="841">
        <v>1</v>
      </c>
      <c r="F39" s="841"/>
      <c r="G39" s="1232">
        <v>11479.2</v>
      </c>
      <c r="H39" s="1232"/>
      <c r="I39" s="131"/>
      <c r="J39" s="131"/>
      <c r="K39" s="544">
        <v>11479.2</v>
      </c>
      <c r="L39" s="545"/>
      <c r="M39" s="131"/>
      <c r="N39" s="544">
        <v>11479.2</v>
      </c>
      <c r="O39" s="545"/>
      <c r="P39" s="165"/>
    </row>
    <row r="40" spans="1:16" s="12" customFormat="1" ht="20.45" customHeight="1" x14ac:dyDescent="0.25">
      <c r="A40" s="898" t="s">
        <v>31</v>
      </c>
      <c r="B40" s="898"/>
      <c r="C40" s="898"/>
      <c r="D40" s="50"/>
      <c r="E40" s="899"/>
      <c r="F40" s="899"/>
      <c r="G40" s="899"/>
      <c r="H40" s="899"/>
      <c r="I40" s="11"/>
      <c r="J40" s="11"/>
      <c r="K40" s="525"/>
      <c r="L40" s="524"/>
      <c r="M40" s="11"/>
      <c r="N40" s="525"/>
      <c r="O40" s="524"/>
      <c r="P40" s="164"/>
    </row>
    <row r="41" spans="1:16" s="12" customFormat="1" ht="20.45" customHeight="1" x14ac:dyDescent="0.25">
      <c r="A41" s="898" t="s">
        <v>32</v>
      </c>
      <c r="B41" s="898"/>
      <c r="C41" s="898"/>
      <c r="D41" s="51" t="s">
        <v>110</v>
      </c>
      <c r="E41" s="899">
        <v>1</v>
      </c>
      <c r="F41" s="899"/>
      <c r="G41" s="1232">
        <v>11479.2</v>
      </c>
      <c r="H41" s="1232"/>
      <c r="I41" s="131"/>
      <c r="J41" s="131"/>
      <c r="K41" s="544">
        <v>11479.2</v>
      </c>
      <c r="L41" s="545"/>
      <c r="M41" s="131"/>
      <c r="N41" s="544">
        <v>11479.2</v>
      </c>
      <c r="O41" s="545"/>
      <c r="P41" s="165"/>
    </row>
    <row r="42" spans="1:16" ht="20.45" customHeight="1" x14ac:dyDescent="0.25">
      <c r="A42" s="883"/>
      <c r="B42" s="883"/>
      <c r="C42" s="883"/>
      <c r="D42" s="8"/>
      <c r="E42" s="841"/>
      <c r="F42" s="841"/>
      <c r="G42" s="841"/>
      <c r="H42" s="841"/>
      <c r="I42" s="4"/>
      <c r="J42" s="4"/>
      <c r="K42" s="4"/>
      <c r="L42" s="4"/>
      <c r="M42" s="4"/>
      <c r="N42" s="4"/>
      <c r="O42" s="4"/>
      <c r="P42" s="4"/>
    </row>
    <row r="43" spans="1:16" ht="19.149999999999999" customHeight="1" x14ac:dyDescent="0.25"/>
    <row r="44" spans="1:16" x14ac:dyDescent="0.25">
      <c r="A44" s="839" t="s">
        <v>33</v>
      </c>
      <c r="B44" s="839"/>
      <c r="C44" s="839"/>
      <c r="D44" s="839"/>
      <c r="E44" s="839"/>
      <c r="F44" s="839"/>
      <c r="G44" s="839"/>
      <c r="H44" s="839"/>
      <c r="I44" s="839"/>
      <c r="J44" s="839"/>
      <c r="K44" s="839"/>
      <c r="L44" s="839"/>
      <c r="M44" s="839"/>
      <c r="N44" s="839"/>
      <c r="O44" s="839"/>
      <c r="P44" s="839"/>
    </row>
    <row r="45" spans="1:16" x14ac:dyDescent="0.25">
      <c r="A45" s="841" t="s">
        <v>7</v>
      </c>
      <c r="B45" s="841"/>
      <c r="C45" s="841" t="s">
        <v>2</v>
      </c>
      <c r="D45" s="841"/>
      <c r="E45" s="841"/>
      <c r="F45" s="841"/>
      <c r="G45" s="841"/>
      <c r="H45" s="841"/>
      <c r="I45" s="854" t="s">
        <v>34</v>
      </c>
      <c r="J45" s="856"/>
      <c r="K45" s="4">
        <v>2015</v>
      </c>
      <c r="L45" s="4">
        <v>2016</v>
      </c>
      <c r="M45" s="4">
        <v>2017</v>
      </c>
      <c r="N45" s="4">
        <v>2018</v>
      </c>
      <c r="O45" s="4">
        <v>2019</v>
      </c>
      <c r="P45" s="4">
        <v>2020</v>
      </c>
    </row>
    <row r="46" spans="1:16" ht="51.6" customHeight="1" x14ac:dyDescent="0.25">
      <c r="A46" s="841"/>
      <c r="B46" s="841"/>
      <c r="C46" s="6" t="s">
        <v>35</v>
      </c>
      <c r="D46" s="6" t="s">
        <v>36</v>
      </c>
      <c r="E46" s="6" t="s">
        <v>37</v>
      </c>
      <c r="F46" s="6" t="s">
        <v>38</v>
      </c>
      <c r="G46" s="6" t="s">
        <v>39</v>
      </c>
      <c r="H46" s="6" t="s">
        <v>40</v>
      </c>
      <c r="I46" s="857"/>
      <c r="J46" s="859"/>
      <c r="K46" s="10" t="s">
        <v>10</v>
      </c>
      <c r="L46" s="10" t="s">
        <v>10</v>
      </c>
      <c r="M46" s="10" t="s">
        <v>11</v>
      </c>
      <c r="N46" s="10" t="s">
        <v>12</v>
      </c>
      <c r="O46" s="10" t="s">
        <v>13</v>
      </c>
      <c r="P46" s="10" t="s">
        <v>13</v>
      </c>
    </row>
    <row r="47" spans="1:16" x14ac:dyDescent="0.25">
      <c r="A47" s="851" t="s">
        <v>27</v>
      </c>
      <c r="B47" s="853"/>
      <c r="C47" s="13"/>
      <c r="D47" s="13"/>
      <c r="E47" s="13"/>
      <c r="F47" s="13"/>
      <c r="G47" s="13"/>
      <c r="H47" s="13"/>
      <c r="I47" s="888"/>
      <c r="J47" s="889"/>
      <c r="K47" s="7" t="s">
        <v>15</v>
      </c>
      <c r="L47" s="7" t="s">
        <v>15</v>
      </c>
      <c r="M47" s="13"/>
      <c r="N47" s="13"/>
      <c r="O47" s="13"/>
      <c r="P47" s="13"/>
    </row>
    <row r="48" spans="1:16" ht="46.15" customHeight="1" x14ac:dyDescent="0.25">
      <c r="A48" s="1233"/>
      <c r="B48" s="1234"/>
      <c r="C48" s="8"/>
      <c r="D48" s="8"/>
      <c r="E48" s="8"/>
      <c r="F48" s="8"/>
      <c r="G48" s="8"/>
      <c r="H48" s="23"/>
      <c r="I48" s="826"/>
      <c r="J48" s="828"/>
      <c r="K48" s="4" t="s">
        <v>15</v>
      </c>
      <c r="L48" s="4" t="s">
        <v>15</v>
      </c>
      <c r="M48" s="17"/>
      <c r="N48" s="25"/>
      <c r="O48" s="25"/>
      <c r="P48" s="8"/>
    </row>
    <row r="49" spans="1:16" x14ac:dyDescent="0.25">
      <c r="A49" s="826"/>
      <c r="B49" s="827"/>
    </row>
    <row r="50" spans="1:16" ht="26.25" customHeight="1" x14ac:dyDescent="0.25">
      <c r="A50" s="886" t="s">
        <v>41</v>
      </c>
      <c r="B50" s="886"/>
      <c r="C50" s="886"/>
      <c r="D50" s="886"/>
      <c r="E50" s="886"/>
      <c r="F50" s="886"/>
      <c r="G50" s="886"/>
      <c r="H50" s="886"/>
      <c r="I50" s="886"/>
      <c r="J50" s="886"/>
      <c r="K50" s="886"/>
      <c r="L50" s="886"/>
      <c r="M50" s="886"/>
      <c r="N50" s="886"/>
      <c r="O50" s="886"/>
      <c r="P50" s="887"/>
    </row>
    <row r="51" spans="1:16" ht="21.6" customHeight="1" x14ac:dyDescent="0.25">
      <c r="A51" s="884"/>
      <c r="B51" s="881"/>
      <c r="C51" s="884"/>
      <c r="D51" s="880"/>
      <c r="E51" s="880"/>
      <c r="F51" s="880"/>
      <c r="G51" s="880"/>
      <c r="H51" s="880"/>
      <c r="I51" s="880"/>
      <c r="J51" s="880"/>
      <c r="K51" s="880"/>
      <c r="L51" s="880"/>
      <c r="M51" s="880"/>
      <c r="N51" s="881"/>
      <c r="O51" s="860" t="s">
        <v>2</v>
      </c>
      <c r="P51" s="860"/>
    </row>
    <row r="52" spans="1:16" ht="20.25" customHeight="1" x14ac:dyDescent="0.25">
      <c r="A52" s="883" t="s">
        <v>42</v>
      </c>
      <c r="B52" s="883"/>
      <c r="C52" s="884" t="s">
        <v>75</v>
      </c>
      <c r="D52" s="880"/>
      <c r="E52" s="880"/>
      <c r="F52" s="880"/>
      <c r="G52" s="880"/>
      <c r="H52" s="880"/>
      <c r="I52" s="880"/>
      <c r="J52" s="880"/>
      <c r="K52" s="880"/>
      <c r="L52" s="880"/>
      <c r="M52" s="880"/>
      <c r="N52" s="881"/>
      <c r="O52" s="885" t="s">
        <v>125</v>
      </c>
      <c r="P52" s="885"/>
    </row>
    <row r="53" spans="1:16" ht="21.6" customHeight="1" x14ac:dyDescent="0.25">
      <c r="A53" s="883" t="s">
        <v>43</v>
      </c>
      <c r="B53" s="883"/>
      <c r="C53" s="884" t="s">
        <v>44</v>
      </c>
      <c r="D53" s="880"/>
      <c r="E53" s="880"/>
      <c r="F53" s="880"/>
      <c r="G53" s="880"/>
      <c r="H53" s="880"/>
      <c r="I53" s="880"/>
      <c r="J53" s="880"/>
      <c r="K53" s="880"/>
      <c r="L53" s="880"/>
      <c r="M53" s="880"/>
      <c r="N53" s="881"/>
      <c r="O53" s="860">
        <v>58</v>
      </c>
      <c r="P53" s="860"/>
    </row>
    <row r="54" spans="1:16" ht="21.6" customHeight="1" x14ac:dyDescent="0.25">
      <c r="A54" s="883" t="s">
        <v>45</v>
      </c>
      <c r="B54" s="883"/>
      <c r="C54" s="884" t="s">
        <v>77</v>
      </c>
      <c r="D54" s="880"/>
      <c r="E54" s="880"/>
      <c r="F54" s="880"/>
      <c r="G54" s="880"/>
      <c r="H54" s="880"/>
      <c r="I54" s="880"/>
      <c r="J54" s="880"/>
      <c r="K54" s="880"/>
      <c r="L54" s="880"/>
      <c r="M54" s="880"/>
      <c r="N54" s="881"/>
      <c r="O54" s="885" t="s">
        <v>78</v>
      </c>
      <c r="P54" s="885"/>
    </row>
    <row r="56" spans="1:16" ht="23.25" customHeight="1" x14ac:dyDescent="0.25">
      <c r="A56" s="840" t="s">
        <v>46</v>
      </c>
      <c r="B56" s="840"/>
      <c r="C56" s="840"/>
      <c r="D56" s="840"/>
      <c r="E56" s="840"/>
      <c r="F56" s="840"/>
      <c r="G56" s="840"/>
      <c r="H56" s="840"/>
      <c r="I56" s="840"/>
      <c r="J56" s="840"/>
      <c r="K56" s="840"/>
      <c r="L56" s="840"/>
      <c r="M56" s="840"/>
      <c r="N56" s="840"/>
      <c r="O56" s="840"/>
      <c r="P56" s="840"/>
    </row>
    <row r="57" spans="1:16" ht="18.75" customHeight="1" x14ac:dyDescent="0.25">
      <c r="A57" s="873" t="s">
        <v>47</v>
      </c>
      <c r="B57" s="874"/>
      <c r="C57" s="875"/>
      <c r="D57" s="788" t="s">
        <v>654</v>
      </c>
      <c r="E57" s="788"/>
      <c r="F57" s="788"/>
      <c r="G57" s="788"/>
      <c r="H57" s="788"/>
      <c r="I57" s="788"/>
      <c r="J57" s="788"/>
      <c r="K57" s="788"/>
      <c r="L57" s="788"/>
      <c r="M57" s="788"/>
      <c r="N57" s="788"/>
      <c r="O57" s="788"/>
      <c r="P57" s="789"/>
    </row>
    <row r="58" spans="1:16" ht="82.5" customHeight="1" x14ac:dyDescent="0.25">
      <c r="A58" s="876" t="s">
        <v>48</v>
      </c>
      <c r="B58" s="877"/>
      <c r="C58" s="878"/>
      <c r="D58" s="787" t="s">
        <v>655</v>
      </c>
      <c r="E58" s="787"/>
      <c r="F58" s="787"/>
      <c r="G58" s="787"/>
      <c r="H58" s="787"/>
      <c r="I58" s="787"/>
      <c r="J58" s="787"/>
      <c r="K58" s="787"/>
      <c r="L58" s="787"/>
      <c r="M58" s="787"/>
      <c r="N58" s="787"/>
      <c r="O58" s="787"/>
      <c r="P58" s="793"/>
    </row>
    <row r="59" spans="1:16" ht="51" customHeight="1" x14ac:dyDescent="0.25">
      <c r="A59" s="880" t="s">
        <v>49</v>
      </c>
      <c r="B59" s="880"/>
      <c r="C59" s="881"/>
      <c r="D59" s="787" t="s">
        <v>656</v>
      </c>
      <c r="E59" s="787"/>
      <c r="F59" s="787"/>
      <c r="G59" s="787"/>
      <c r="H59" s="787"/>
      <c r="I59" s="787"/>
      <c r="J59" s="787"/>
      <c r="K59" s="787"/>
      <c r="L59" s="787"/>
      <c r="M59" s="787"/>
      <c r="N59" s="787"/>
      <c r="O59" s="787"/>
      <c r="P59" s="793"/>
    </row>
    <row r="60" spans="1:16" ht="26.25" customHeight="1" x14ac:dyDescent="0.25">
      <c r="A60" s="839" t="s">
        <v>50</v>
      </c>
      <c r="B60" s="839"/>
      <c r="C60" s="839"/>
      <c r="D60" s="839"/>
      <c r="E60" s="839"/>
      <c r="F60" s="839"/>
      <c r="G60" s="839"/>
      <c r="H60" s="839"/>
      <c r="I60" s="839"/>
      <c r="J60" s="839"/>
      <c r="K60" s="839"/>
      <c r="L60" s="839"/>
      <c r="M60" s="839"/>
      <c r="N60" s="839"/>
      <c r="O60" s="839"/>
      <c r="P60" s="839"/>
    </row>
    <row r="61" spans="1:16" ht="24" customHeight="1" x14ac:dyDescent="0.25">
      <c r="A61" s="868" t="s">
        <v>51</v>
      </c>
      <c r="B61" s="841" t="s">
        <v>2</v>
      </c>
      <c r="C61" s="841" t="s">
        <v>7</v>
      </c>
      <c r="D61" s="841"/>
      <c r="E61" s="841"/>
      <c r="F61" s="841"/>
      <c r="G61" s="841"/>
      <c r="H61" s="841"/>
      <c r="I61" s="841"/>
      <c r="J61" s="871" t="s">
        <v>52</v>
      </c>
      <c r="K61" s="14">
        <v>2015</v>
      </c>
      <c r="L61" s="14">
        <v>2016</v>
      </c>
      <c r="M61" s="14">
        <v>2017</v>
      </c>
      <c r="N61" s="122">
        <v>2018</v>
      </c>
      <c r="O61" s="122">
        <v>2019</v>
      </c>
      <c r="P61" s="122">
        <v>2020</v>
      </c>
    </row>
    <row r="62" spans="1:16" ht="49.5" customHeight="1" x14ac:dyDescent="0.25">
      <c r="A62" s="869"/>
      <c r="B62" s="870"/>
      <c r="C62" s="841"/>
      <c r="D62" s="841"/>
      <c r="E62" s="841"/>
      <c r="F62" s="841"/>
      <c r="G62" s="841"/>
      <c r="H62" s="841"/>
      <c r="I62" s="841"/>
      <c r="J62" s="871"/>
      <c r="K62" s="15" t="s">
        <v>10</v>
      </c>
      <c r="L62" s="15" t="s">
        <v>10</v>
      </c>
      <c r="M62" s="15" t="s">
        <v>11</v>
      </c>
      <c r="N62" s="121" t="s">
        <v>12</v>
      </c>
      <c r="O62" s="121" t="s">
        <v>13</v>
      </c>
      <c r="P62" s="121" t="s">
        <v>13</v>
      </c>
    </row>
    <row r="63" spans="1:16" ht="51.75" customHeight="1" x14ac:dyDescent="0.25">
      <c r="A63" s="631" t="s">
        <v>53</v>
      </c>
      <c r="B63" s="681" t="s">
        <v>142</v>
      </c>
      <c r="C63" s="862" t="s">
        <v>657</v>
      </c>
      <c r="D63" s="863"/>
      <c r="E63" s="863"/>
      <c r="F63" s="863"/>
      <c r="G63" s="863"/>
      <c r="H63" s="863"/>
      <c r="I63" s="864"/>
      <c r="J63" s="652" t="s">
        <v>112</v>
      </c>
      <c r="K63" s="653" t="s">
        <v>15</v>
      </c>
      <c r="L63" s="653" t="s">
        <v>15</v>
      </c>
      <c r="M63" s="655">
        <v>70</v>
      </c>
      <c r="N63" s="655">
        <v>80</v>
      </c>
      <c r="O63" s="655">
        <v>90</v>
      </c>
      <c r="P63" s="655">
        <v>100</v>
      </c>
    </row>
    <row r="64" spans="1:16" ht="33" customHeight="1" x14ac:dyDescent="0.25">
      <c r="A64" s="861" t="s">
        <v>54</v>
      </c>
      <c r="B64" s="681" t="s">
        <v>144</v>
      </c>
      <c r="C64" s="862" t="s">
        <v>658</v>
      </c>
      <c r="D64" s="863"/>
      <c r="E64" s="863"/>
      <c r="F64" s="863"/>
      <c r="G64" s="863"/>
      <c r="H64" s="863"/>
      <c r="I64" s="864"/>
      <c r="J64" s="652" t="s">
        <v>418</v>
      </c>
      <c r="K64" s="653" t="s">
        <v>15</v>
      </c>
      <c r="L64" s="653" t="s">
        <v>15</v>
      </c>
      <c r="M64" s="655">
        <v>24</v>
      </c>
      <c r="N64" s="655">
        <v>11</v>
      </c>
      <c r="O64" s="655">
        <v>15</v>
      </c>
      <c r="P64" s="655">
        <v>20</v>
      </c>
    </row>
    <row r="65" spans="1:16" ht="21" customHeight="1" x14ac:dyDescent="0.25">
      <c r="A65" s="861"/>
      <c r="B65" s="681" t="s">
        <v>145</v>
      </c>
      <c r="C65" s="862" t="s">
        <v>116</v>
      </c>
      <c r="D65" s="863"/>
      <c r="E65" s="863"/>
      <c r="F65" s="863"/>
      <c r="G65" s="863"/>
      <c r="H65" s="863"/>
      <c r="I65" s="864"/>
      <c r="J65" s="652" t="s">
        <v>418</v>
      </c>
      <c r="K65" s="653" t="s">
        <v>15</v>
      </c>
      <c r="L65" s="653" t="s">
        <v>15</v>
      </c>
      <c r="M65" s="656">
        <v>100</v>
      </c>
      <c r="N65" s="656">
        <v>50</v>
      </c>
      <c r="O65" s="656">
        <v>100</v>
      </c>
      <c r="P65" s="656">
        <v>100</v>
      </c>
    </row>
    <row r="66" spans="1:16" ht="18.75" customHeight="1" x14ac:dyDescent="0.25">
      <c r="A66" s="861"/>
      <c r="B66" s="681" t="s">
        <v>147</v>
      </c>
      <c r="C66" s="862" t="s">
        <v>117</v>
      </c>
      <c r="D66" s="863"/>
      <c r="E66" s="863"/>
      <c r="F66" s="863"/>
      <c r="G66" s="863"/>
      <c r="H66" s="863"/>
      <c r="I66" s="864"/>
      <c r="J66" s="652" t="s">
        <v>418</v>
      </c>
      <c r="K66" s="653" t="s">
        <v>15</v>
      </c>
      <c r="L66" s="653" t="s">
        <v>15</v>
      </c>
      <c r="M66" s="656">
        <v>35</v>
      </c>
      <c r="N66" s="656">
        <v>35</v>
      </c>
      <c r="O66" s="656">
        <v>35</v>
      </c>
      <c r="P66" s="656">
        <v>35</v>
      </c>
    </row>
    <row r="67" spans="1:16" ht="31.5" customHeight="1" x14ac:dyDescent="0.25">
      <c r="A67" s="861"/>
      <c r="B67" s="681" t="s">
        <v>169</v>
      </c>
      <c r="C67" s="862" t="s">
        <v>659</v>
      </c>
      <c r="D67" s="863"/>
      <c r="E67" s="863"/>
      <c r="F67" s="863"/>
      <c r="G67" s="863"/>
      <c r="H67" s="863"/>
      <c r="I67" s="864"/>
      <c r="J67" s="652" t="s">
        <v>418</v>
      </c>
      <c r="K67" s="653" t="s">
        <v>15</v>
      </c>
      <c r="L67" s="653" t="s">
        <v>15</v>
      </c>
      <c r="M67" s="655">
        <v>6</v>
      </c>
      <c r="N67" s="655">
        <v>5</v>
      </c>
      <c r="O67" s="655">
        <v>6</v>
      </c>
      <c r="P67" s="655">
        <v>6</v>
      </c>
    </row>
    <row r="68" spans="1:16" ht="32.25" customHeight="1" x14ac:dyDescent="0.25">
      <c r="A68" s="861"/>
      <c r="B68" s="681" t="s">
        <v>170</v>
      </c>
      <c r="C68" s="862" t="s">
        <v>660</v>
      </c>
      <c r="D68" s="863"/>
      <c r="E68" s="863"/>
      <c r="F68" s="863"/>
      <c r="G68" s="863"/>
      <c r="H68" s="863"/>
      <c r="I68" s="864"/>
      <c r="J68" s="652" t="s">
        <v>418</v>
      </c>
      <c r="K68" s="653" t="s">
        <v>15</v>
      </c>
      <c r="L68" s="653" t="s">
        <v>15</v>
      </c>
      <c r="M68" s="655">
        <v>5</v>
      </c>
      <c r="N68" s="668">
        <v>9</v>
      </c>
      <c r="O68" s="668">
        <v>10</v>
      </c>
      <c r="P68" s="668">
        <v>10</v>
      </c>
    </row>
    <row r="69" spans="1:16" ht="21" customHeight="1" x14ac:dyDescent="0.25">
      <c r="A69" s="861"/>
      <c r="B69" s="681" t="s">
        <v>203</v>
      </c>
      <c r="C69" s="862" t="s">
        <v>661</v>
      </c>
      <c r="D69" s="863"/>
      <c r="E69" s="863"/>
      <c r="F69" s="863"/>
      <c r="G69" s="863"/>
      <c r="H69" s="863"/>
      <c r="I69" s="864"/>
      <c r="J69" s="652" t="s">
        <v>418</v>
      </c>
      <c r="K69" s="653" t="s">
        <v>15</v>
      </c>
      <c r="L69" s="653" t="s">
        <v>15</v>
      </c>
      <c r="M69" s="655">
        <v>100</v>
      </c>
      <c r="N69" s="655">
        <v>50</v>
      </c>
      <c r="O69" s="655">
        <v>60</v>
      </c>
      <c r="P69" s="655">
        <v>70</v>
      </c>
    </row>
    <row r="70" spans="1:16" ht="20.25" customHeight="1" x14ac:dyDescent="0.25">
      <c r="A70" s="861"/>
      <c r="B70" s="681" t="s">
        <v>205</v>
      </c>
      <c r="C70" s="862" t="s">
        <v>662</v>
      </c>
      <c r="D70" s="863"/>
      <c r="E70" s="863"/>
      <c r="F70" s="863"/>
      <c r="G70" s="863"/>
      <c r="H70" s="863"/>
      <c r="I70" s="864"/>
      <c r="J70" s="652" t="s">
        <v>418</v>
      </c>
      <c r="K70" s="653" t="s">
        <v>15</v>
      </c>
      <c r="L70" s="653" t="s">
        <v>15</v>
      </c>
      <c r="M70" s="655">
        <v>50</v>
      </c>
      <c r="N70" s="655">
        <v>30</v>
      </c>
      <c r="O70" s="655">
        <v>40</v>
      </c>
      <c r="P70" s="655">
        <v>50</v>
      </c>
    </row>
    <row r="71" spans="1:16" ht="32.25" customHeight="1" x14ac:dyDescent="0.25">
      <c r="A71" s="861"/>
      <c r="B71" s="681" t="s">
        <v>227</v>
      </c>
      <c r="C71" s="862" t="s">
        <v>663</v>
      </c>
      <c r="D71" s="863"/>
      <c r="E71" s="863"/>
      <c r="F71" s="863"/>
      <c r="G71" s="863"/>
      <c r="H71" s="863"/>
      <c r="I71" s="864"/>
      <c r="J71" s="652" t="s">
        <v>418</v>
      </c>
      <c r="K71" s="653" t="s">
        <v>15</v>
      </c>
      <c r="L71" s="653" t="s">
        <v>15</v>
      </c>
      <c r="M71" s="655">
        <v>50</v>
      </c>
      <c r="N71" s="655">
        <v>30</v>
      </c>
      <c r="O71" s="655">
        <v>40</v>
      </c>
      <c r="P71" s="655">
        <v>50</v>
      </c>
    </row>
    <row r="72" spans="1:16" ht="22.5" customHeight="1" x14ac:dyDescent="0.25">
      <c r="A72" s="861"/>
      <c r="B72" s="681" t="s">
        <v>228</v>
      </c>
      <c r="C72" s="862" t="s">
        <v>664</v>
      </c>
      <c r="D72" s="863"/>
      <c r="E72" s="863"/>
      <c r="F72" s="863"/>
      <c r="G72" s="863"/>
      <c r="H72" s="863"/>
      <c r="I72" s="864"/>
      <c r="J72" s="652" t="s">
        <v>418</v>
      </c>
      <c r="K72" s="653" t="s">
        <v>15</v>
      </c>
      <c r="L72" s="653" t="s">
        <v>15</v>
      </c>
      <c r="M72" s="655">
        <v>40</v>
      </c>
      <c r="N72" s="655">
        <v>35</v>
      </c>
      <c r="O72" s="655">
        <v>40</v>
      </c>
      <c r="P72" s="655">
        <v>50</v>
      </c>
    </row>
    <row r="73" spans="1:16" ht="36" customHeight="1" x14ac:dyDescent="0.25">
      <c r="A73" s="866" t="s">
        <v>59</v>
      </c>
      <c r="B73" s="681" t="s">
        <v>148</v>
      </c>
      <c r="C73" s="865" t="s">
        <v>123</v>
      </c>
      <c r="D73" s="865"/>
      <c r="E73" s="865"/>
      <c r="F73" s="865"/>
      <c r="G73" s="865"/>
      <c r="H73" s="865"/>
      <c r="I73" s="865"/>
      <c r="J73" s="651" t="s">
        <v>124</v>
      </c>
      <c r="K73" s="653" t="s">
        <v>15</v>
      </c>
      <c r="L73" s="653" t="s">
        <v>15</v>
      </c>
      <c r="M73" s="655">
        <v>0.5</v>
      </c>
      <c r="N73" s="655">
        <v>0.5</v>
      </c>
      <c r="O73" s="655">
        <v>0.5</v>
      </c>
      <c r="P73" s="655">
        <v>0.5</v>
      </c>
    </row>
    <row r="74" spans="1:16" ht="30" customHeight="1" x14ac:dyDescent="0.25">
      <c r="A74" s="872"/>
      <c r="B74" s="681" t="s">
        <v>182</v>
      </c>
      <c r="C74" s="862" t="s">
        <v>665</v>
      </c>
      <c r="D74" s="863"/>
      <c r="E74" s="863"/>
      <c r="F74" s="863"/>
      <c r="G74" s="863"/>
      <c r="H74" s="863"/>
      <c r="I74" s="864"/>
      <c r="J74" s="651" t="s">
        <v>124</v>
      </c>
      <c r="K74" s="653" t="s">
        <v>15</v>
      </c>
      <c r="L74" s="653" t="s">
        <v>15</v>
      </c>
      <c r="M74" s="655">
        <v>50</v>
      </c>
      <c r="N74" s="655">
        <v>50</v>
      </c>
      <c r="O74" s="655">
        <v>50</v>
      </c>
      <c r="P74" s="655">
        <v>50</v>
      </c>
    </row>
    <row r="75" spans="1:16" ht="19.899999999999999" customHeight="1" x14ac:dyDescent="0.25"/>
    <row r="76" spans="1:16" ht="15.75" customHeight="1" x14ac:dyDescent="0.25">
      <c r="A76" s="851" t="s">
        <v>60</v>
      </c>
      <c r="B76" s="852"/>
      <c r="C76" s="852"/>
      <c r="D76" s="852"/>
      <c r="E76" s="852"/>
      <c r="F76" s="852"/>
      <c r="G76" s="852"/>
      <c r="H76" s="852"/>
      <c r="I76" s="852"/>
      <c r="J76" s="852"/>
      <c r="K76" s="852"/>
      <c r="L76" s="852"/>
      <c r="M76" s="852"/>
      <c r="N76" s="852"/>
      <c r="O76" s="852"/>
      <c r="P76" s="853"/>
    </row>
    <row r="77" spans="1:16" ht="15.75" customHeight="1" x14ac:dyDescent="0.25">
      <c r="A77" s="854" t="s">
        <v>7</v>
      </c>
      <c r="B77" s="855"/>
      <c r="C77" s="855"/>
      <c r="D77" s="856"/>
      <c r="E77" s="820" t="s">
        <v>2</v>
      </c>
      <c r="F77" s="822"/>
      <c r="G77" s="841">
        <v>2015</v>
      </c>
      <c r="H77" s="841"/>
      <c r="I77" s="4">
        <v>2016</v>
      </c>
      <c r="J77" s="4">
        <v>2017</v>
      </c>
      <c r="K77" s="860">
        <v>2018</v>
      </c>
      <c r="L77" s="860"/>
      <c r="M77" s="860">
        <v>2019</v>
      </c>
      <c r="N77" s="860"/>
      <c r="O77" s="860">
        <v>2020</v>
      </c>
      <c r="P77" s="860"/>
    </row>
    <row r="78" spans="1:16" ht="31.5" customHeight="1" x14ac:dyDescent="0.25">
      <c r="A78" s="857"/>
      <c r="B78" s="858"/>
      <c r="C78" s="858"/>
      <c r="D78" s="859"/>
      <c r="E78" s="4" t="s">
        <v>61</v>
      </c>
      <c r="F78" s="6" t="s">
        <v>62</v>
      </c>
      <c r="G78" s="820" t="s">
        <v>10</v>
      </c>
      <c r="H78" s="822"/>
      <c r="I78" s="4" t="s">
        <v>10</v>
      </c>
      <c r="J78" s="4" t="s">
        <v>11</v>
      </c>
      <c r="K78" s="820" t="s">
        <v>12</v>
      </c>
      <c r="L78" s="822"/>
      <c r="M78" s="820" t="s">
        <v>13</v>
      </c>
      <c r="N78" s="822"/>
      <c r="O78" s="820" t="s">
        <v>13</v>
      </c>
      <c r="P78" s="822"/>
    </row>
    <row r="79" spans="1:16" ht="20.25" customHeight="1" x14ac:dyDescent="0.25">
      <c r="A79" s="1240" t="s">
        <v>76</v>
      </c>
      <c r="B79" s="1241"/>
      <c r="C79" s="1241"/>
      <c r="D79" s="1242"/>
      <c r="E79" s="42" t="s">
        <v>106</v>
      </c>
      <c r="F79" s="4"/>
      <c r="G79" s="820" t="s">
        <v>15</v>
      </c>
      <c r="H79" s="822"/>
      <c r="I79" s="501">
        <f>I80+I81+I84+I100+I103+I107</f>
        <v>15954.099999999999</v>
      </c>
      <c r="J79" s="43">
        <f>J84+J100+J103+J107+J80+J81</f>
        <v>23961.3</v>
      </c>
      <c r="K79" s="837">
        <f>K84+K100+K103+K81+K107+K80</f>
        <v>11479.2</v>
      </c>
      <c r="L79" s="838"/>
      <c r="M79" s="837">
        <f>M84+M100+M103+M107+M80+M81</f>
        <v>11479.2</v>
      </c>
      <c r="N79" s="838"/>
      <c r="O79" s="837">
        <f>O80+O81+O84+O100+O103+O107</f>
        <v>11479.2</v>
      </c>
      <c r="P79" s="838"/>
    </row>
    <row r="80" spans="1:16" ht="19.899999999999999" customHeight="1" x14ac:dyDescent="0.25">
      <c r="A80" s="1225" t="s">
        <v>429</v>
      </c>
      <c r="B80" s="1226"/>
      <c r="C80" s="1226"/>
      <c r="D80" s="1227"/>
      <c r="E80" s="30"/>
      <c r="F80" s="37">
        <v>211180</v>
      </c>
      <c r="G80" s="820" t="s">
        <v>15</v>
      </c>
      <c r="H80" s="822"/>
      <c r="I80" s="501">
        <v>682.1</v>
      </c>
      <c r="J80" s="40">
        <v>766.7</v>
      </c>
      <c r="K80" s="1222">
        <v>784.7</v>
      </c>
      <c r="L80" s="1235"/>
      <c r="M80" s="1222">
        <v>811</v>
      </c>
      <c r="N80" s="1235"/>
      <c r="O80" s="1222">
        <v>838.4</v>
      </c>
      <c r="P80" s="1235"/>
    </row>
    <row r="81" spans="1:16" ht="33" customHeight="1" x14ac:dyDescent="0.25">
      <c r="A81" s="808" t="s">
        <v>80</v>
      </c>
      <c r="B81" s="834"/>
      <c r="C81" s="834"/>
      <c r="D81" s="809"/>
      <c r="E81" s="32"/>
      <c r="F81" s="37">
        <v>212000</v>
      </c>
      <c r="G81" s="820" t="s">
        <v>15</v>
      </c>
      <c r="H81" s="822"/>
      <c r="I81" s="501">
        <v>178.9</v>
      </c>
      <c r="J81" s="40">
        <v>196.6</v>
      </c>
      <c r="K81" s="1222">
        <v>200.8</v>
      </c>
      <c r="L81" s="1235"/>
      <c r="M81" s="1222">
        <v>208.1</v>
      </c>
      <c r="N81" s="1235"/>
      <c r="O81" s="1222">
        <v>215.7</v>
      </c>
      <c r="P81" s="1235"/>
    </row>
    <row r="82" spans="1:16" ht="33" customHeight="1" x14ac:dyDescent="0.25">
      <c r="A82" s="1219" t="s">
        <v>81</v>
      </c>
      <c r="B82" s="1220"/>
      <c r="C82" s="1220"/>
      <c r="D82" s="1221"/>
      <c r="E82" s="31"/>
      <c r="F82" s="38">
        <v>212100</v>
      </c>
      <c r="G82" s="820" t="s">
        <v>15</v>
      </c>
      <c r="H82" s="822"/>
      <c r="I82" s="28">
        <v>152.30000000000001</v>
      </c>
      <c r="J82" s="41">
        <v>164.7</v>
      </c>
      <c r="K82" s="1223">
        <v>168.2</v>
      </c>
      <c r="L82" s="1224"/>
      <c r="M82" s="1223">
        <v>174.3</v>
      </c>
      <c r="N82" s="1224"/>
      <c r="O82" s="1223">
        <v>180.6</v>
      </c>
      <c r="P82" s="1224"/>
    </row>
    <row r="83" spans="1:16" ht="30.6" customHeight="1" x14ac:dyDescent="0.25">
      <c r="A83" s="1219" t="s">
        <v>82</v>
      </c>
      <c r="B83" s="1220"/>
      <c r="C83" s="1220"/>
      <c r="D83" s="1221"/>
      <c r="E83" s="31"/>
      <c r="F83" s="38">
        <v>212210</v>
      </c>
      <c r="G83" s="820" t="s">
        <v>15</v>
      </c>
      <c r="H83" s="822"/>
      <c r="I83" s="28">
        <v>26.6</v>
      </c>
      <c r="J83" s="41">
        <v>31.9</v>
      </c>
      <c r="K83" s="1223">
        <v>32.6</v>
      </c>
      <c r="L83" s="1224"/>
      <c r="M83" s="1223">
        <v>33.799999999999997</v>
      </c>
      <c r="N83" s="1224"/>
      <c r="O83" s="1223">
        <v>35.1</v>
      </c>
      <c r="P83" s="1224"/>
    </row>
    <row r="84" spans="1:16" ht="16.899999999999999" customHeight="1" x14ac:dyDescent="0.25">
      <c r="A84" s="1225" t="s">
        <v>83</v>
      </c>
      <c r="B84" s="1226"/>
      <c r="C84" s="1226"/>
      <c r="D84" s="1227"/>
      <c r="E84" s="30"/>
      <c r="F84" s="37">
        <v>220000</v>
      </c>
      <c r="G84" s="820" t="s">
        <v>15</v>
      </c>
      <c r="H84" s="822"/>
      <c r="I84" s="501">
        <v>13896.4</v>
      </c>
      <c r="J84" s="40">
        <v>21861</v>
      </c>
      <c r="K84" s="1222">
        <v>9878.7000000000007</v>
      </c>
      <c r="L84" s="1172"/>
      <c r="M84" s="1222">
        <v>9845.1</v>
      </c>
      <c r="N84" s="1172"/>
      <c r="O84" s="1222">
        <v>9810.1</v>
      </c>
      <c r="P84" s="1172"/>
    </row>
    <row r="85" spans="1:16" ht="16.899999999999999" customHeight="1" x14ac:dyDescent="0.25">
      <c r="A85" s="1228" t="s">
        <v>84</v>
      </c>
      <c r="B85" s="1229"/>
      <c r="C85" s="1229"/>
      <c r="D85" s="1230"/>
      <c r="E85" s="33"/>
      <c r="F85" s="39">
        <v>222210</v>
      </c>
      <c r="G85" s="820" t="s">
        <v>15</v>
      </c>
      <c r="H85" s="822"/>
      <c r="I85" s="28">
        <v>2353.1</v>
      </c>
      <c r="J85" s="41">
        <v>1000</v>
      </c>
      <c r="K85" s="1223">
        <v>500</v>
      </c>
      <c r="L85" s="1224"/>
      <c r="M85" s="1223">
        <v>500</v>
      </c>
      <c r="N85" s="1224"/>
      <c r="O85" s="1223">
        <v>500</v>
      </c>
      <c r="P85" s="1224"/>
    </row>
    <row r="86" spans="1:16" ht="16.899999999999999" customHeight="1" x14ac:dyDescent="0.25">
      <c r="A86" s="1219" t="s">
        <v>85</v>
      </c>
      <c r="B86" s="1220"/>
      <c r="C86" s="1220"/>
      <c r="D86" s="1221"/>
      <c r="E86" s="32"/>
      <c r="F86" s="38">
        <v>222222</v>
      </c>
      <c r="G86" s="820" t="s">
        <v>15</v>
      </c>
      <c r="H86" s="822"/>
      <c r="I86" s="28">
        <v>26.2</v>
      </c>
      <c r="J86" s="41">
        <v>60</v>
      </c>
      <c r="K86" s="1223">
        <v>60</v>
      </c>
      <c r="L86" s="1236"/>
      <c r="M86" s="1223">
        <v>60</v>
      </c>
      <c r="N86" s="1236"/>
      <c r="O86" s="1223">
        <v>60</v>
      </c>
      <c r="P86" s="1236"/>
    </row>
    <row r="87" spans="1:16" ht="16.899999999999999" customHeight="1" x14ac:dyDescent="0.25">
      <c r="A87" s="1219" t="s">
        <v>86</v>
      </c>
      <c r="B87" s="1220"/>
      <c r="C87" s="1220"/>
      <c r="D87" s="1221"/>
      <c r="E87" s="31"/>
      <c r="F87" s="38">
        <v>222300</v>
      </c>
      <c r="G87" s="820" t="s">
        <v>15</v>
      </c>
      <c r="H87" s="822"/>
      <c r="I87" s="28">
        <v>474.8</v>
      </c>
      <c r="J87" s="41">
        <v>400</v>
      </c>
      <c r="K87" s="1223">
        <v>800</v>
      </c>
      <c r="L87" s="1224"/>
      <c r="M87" s="1223">
        <v>800</v>
      </c>
      <c r="N87" s="1224"/>
      <c r="O87" s="1223">
        <v>800</v>
      </c>
      <c r="P87" s="1224"/>
    </row>
    <row r="88" spans="1:16" ht="16.899999999999999" customHeight="1" x14ac:dyDescent="0.25">
      <c r="A88" s="1219" t="s">
        <v>87</v>
      </c>
      <c r="B88" s="1220"/>
      <c r="C88" s="1220"/>
      <c r="D88" s="1221"/>
      <c r="E88" s="32"/>
      <c r="F88" s="38">
        <v>222400</v>
      </c>
      <c r="G88" s="820" t="s">
        <v>15</v>
      </c>
      <c r="H88" s="822"/>
      <c r="I88" s="28">
        <v>231.4</v>
      </c>
      <c r="J88" s="41">
        <v>200</v>
      </c>
      <c r="K88" s="1223">
        <v>150</v>
      </c>
      <c r="L88" s="1224"/>
      <c r="M88" s="1223">
        <v>150</v>
      </c>
      <c r="N88" s="1224"/>
      <c r="O88" s="1223">
        <v>150</v>
      </c>
      <c r="P88" s="1224"/>
    </row>
    <row r="89" spans="1:16" ht="16.899999999999999" customHeight="1" x14ac:dyDescent="0.25">
      <c r="A89" s="1219" t="s">
        <v>88</v>
      </c>
      <c r="B89" s="1220"/>
      <c r="C89" s="1220"/>
      <c r="D89" s="1221"/>
      <c r="E89" s="32"/>
      <c r="F89" s="38">
        <v>222500</v>
      </c>
      <c r="G89" s="820" t="s">
        <v>15</v>
      </c>
      <c r="H89" s="822"/>
      <c r="I89" s="28">
        <v>91.1</v>
      </c>
      <c r="J89" s="41">
        <v>300</v>
      </c>
      <c r="K89" s="1223">
        <v>120</v>
      </c>
      <c r="L89" s="1224"/>
      <c r="M89" s="1223">
        <v>120</v>
      </c>
      <c r="N89" s="1224"/>
      <c r="O89" s="1223">
        <v>120</v>
      </c>
      <c r="P89" s="1224"/>
    </row>
    <row r="90" spans="1:16" ht="16.899999999999999" customHeight="1" x14ac:dyDescent="0.25">
      <c r="A90" s="1219" t="s">
        <v>89</v>
      </c>
      <c r="B90" s="1220"/>
      <c r="C90" s="1220"/>
      <c r="D90" s="1221"/>
      <c r="E90" s="31"/>
      <c r="F90" s="38">
        <v>222600</v>
      </c>
      <c r="G90" s="820" t="s">
        <v>15</v>
      </c>
      <c r="H90" s="822"/>
      <c r="I90" s="28">
        <v>0.8</v>
      </c>
      <c r="J90" s="41">
        <v>16</v>
      </c>
      <c r="K90" s="1223">
        <v>16</v>
      </c>
      <c r="L90" s="1224"/>
      <c r="M90" s="1223">
        <v>16</v>
      </c>
      <c r="N90" s="1224"/>
      <c r="O90" s="1223">
        <v>16</v>
      </c>
      <c r="P90" s="1224"/>
    </row>
    <row r="91" spans="1:16" ht="16.899999999999999" customHeight="1" x14ac:dyDescent="0.25">
      <c r="A91" s="806" t="s">
        <v>343</v>
      </c>
      <c r="B91" s="812"/>
      <c r="C91" s="812"/>
      <c r="D91" s="807"/>
      <c r="E91" s="31"/>
      <c r="F91" s="38">
        <v>222710</v>
      </c>
      <c r="G91" s="820" t="s">
        <v>15</v>
      </c>
      <c r="H91" s="822"/>
      <c r="I91" s="124"/>
      <c r="J91" s="41">
        <v>12</v>
      </c>
      <c r="K91" s="1223">
        <v>12</v>
      </c>
      <c r="L91" s="1224"/>
      <c r="M91" s="1223">
        <v>12</v>
      </c>
      <c r="N91" s="1224"/>
      <c r="O91" s="1223">
        <v>12</v>
      </c>
      <c r="P91" s="1224"/>
    </row>
    <row r="92" spans="1:16" ht="16.899999999999999" customHeight="1" x14ac:dyDescent="0.25">
      <c r="A92" s="1219" t="s">
        <v>90</v>
      </c>
      <c r="B92" s="1220"/>
      <c r="C92" s="1220"/>
      <c r="D92" s="1221"/>
      <c r="E92" s="31"/>
      <c r="F92" s="38">
        <v>222720</v>
      </c>
      <c r="G92" s="820" t="s">
        <v>15</v>
      </c>
      <c r="H92" s="822"/>
      <c r="I92" s="28">
        <v>590.9</v>
      </c>
      <c r="J92" s="41">
        <v>1900</v>
      </c>
      <c r="K92" s="1223">
        <v>1700</v>
      </c>
      <c r="L92" s="1224"/>
      <c r="M92" s="1223">
        <v>1700</v>
      </c>
      <c r="N92" s="1224"/>
      <c r="O92" s="1223">
        <v>1700</v>
      </c>
      <c r="P92" s="1224"/>
    </row>
    <row r="93" spans="1:16" ht="16.899999999999999" customHeight="1" x14ac:dyDescent="0.25">
      <c r="A93" s="806" t="s">
        <v>344</v>
      </c>
      <c r="B93" s="812"/>
      <c r="C93" s="812"/>
      <c r="D93" s="807"/>
      <c r="E93" s="31"/>
      <c r="F93" s="38">
        <v>222910</v>
      </c>
      <c r="G93" s="820" t="s">
        <v>15</v>
      </c>
      <c r="H93" s="822"/>
      <c r="I93" s="124">
        <v>326.3</v>
      </c>
      <c r="J93" s="41">
        <v>500</v>
      </c>
      <c r="K93" s="1223">
        <v>400</v>
      </c>
      <c r="L93" s="1224"/>
      <c r="M93" s="1223">
        <v>400</v>
      </c>
      <c r="N93" s="1224"/>
      <c r="O93" s="1223">
        <v>400</v>
      </c>
      <c r="P93" s="1224"/>
    </row>
    <row r="94" spans="1:16" ht="16.899999999999999" customHeight="1" x14ac:dyDescent="0.25">
      <c r="A94" s="806" t="s">
        <v>215</v>
      </c>
      <c r="B94" s="812"/>
      <c r="C94" s="812"/>
      <c r="D94" s="807"/>
      <c r="E94" s="31"/>
      <c r="F94" s="38">
        <v>222920</v>
      </c>
      <c r="G94" s="820" t="s">
        <v>15</v>
      </c>
      <c r="H94" s="822"/>
      <c r="I94" s="124">
        <v>209.7</v>
      </c>
      <c r="J94" s="41">
        <v>20</v>
      </c>
      <c r="K94" s="1223">
        <v>20</v>
      </c>
      <c r="L94" s="1224"/>
      <c r="M94" s="1223">
        <v>20</v>
      </c>
      <c r="N94" s="1224"/>
      <c r="O94" s="1223">
        <v>20</v>
      </c>
      <c r="P94" s="1224"/>
    </row>
    <row r="95" spans="1:16" ht="24.75" customHeight="1" x14ac:dyDescent="0.25">
      <c r="A95" s="806" t="s">
        <v>91</v>
      </c>
      <c r="B95" s="812"/>
      <c r="C95" s="812"/>
      <c r="D95" s="807"/>
      <c r="E95" s="31"/>
      <c r="F95" s="38">
        <v>222930</v>
      </c>
      <c r="G95" s="820" t="s">
        <v>15</v>
      </c>
      <c r="H95" s="822"/>
      <c r="I95" s="28">
        <v>2200</v>
      </c>
      <c r="J95" s="41">
        <v>590</v>
      </c>
      <c r="K95" s="1223">
        <v>300</v>
      </c>
      <c r="L95" s="1172"/>
      <c r="M95" s="1223">
        <v>300</v>
      </c>
      <c r="N95" s="1172"/>
      <c r="O95" s="1223">
        <v>300</v>
      </c>
      <c r="P95" s="1172"/>
    </row>
    <row r="96" spans="1:16" ht="24.75" customHeight="1" x14ac:dyDescent="0.25">
      <c r="A96" s="1219" t="s">
        <v>92</v>
      </c>
      <c r="B96" s="1220"/>
      <c r="C96" s="1220"/>
      <c r="D96" s="1221"/>
      <c r="E96" s="31"/>
      <c r="F96" s="38">
        <v>222940</v>
      </c>
      <c r="G96" s="820" t="s">
        <v>15</v>
      </c>
      <c r="H96" s="822"/>
      <c r="I96" s="163">
        <v>16.7</v>
      </c>
      <c r="J96" s="41">
        <v>35</v>
      </c>
      <c r="K96" s="1223">
        <v>35</v>
      </c>
      <c r="L96" s="1224"/>
      <c r="M96" s="1223">
        <v>35</v>
      </c>
      <c r="N96" s="1224"/>
      <c r="O96" s="1223">
        <v>35</v>
      </c>
      <c r="P96" s="1224"/>
    </row>
    <row r="97" spans="1:16" ht="24.75" customHeight="1" x14ac:dyDescent="0.25">
      <c r="A97" s="806" t="s">
        <v>345</v>
      </c>
      <c r="B97" s="812"/>
      <c r="C97" s="812"/>
      <c r="D97" s="807"/>
      <c r="E97" s="31"/>
      <c r="F97" s="38">
        <v>222950</v>
      </c>
      <c r="G97" s="820" t="s">
        <v>15</v>
      </c>
      <c r="H97" s="822"/>
      <c r="I97" s="124">
        <v>6</v>
      </c>
      <c r="J97" s="41">
        <v>60</v>
      </c>
      <c r="K97" s="1223">
        <v>30</v>
      </c>
      <c r="L97" s="1224"/>
      <c r="M97" s="1223">
        <v>30</v>
      </c>
      <c r="N97" s="1224"/>
      <c r="O97" s="1223">
        <v>30</v>
      </c>
      <c r="P97" s="1224"/>
    </row>
    <row r="98" spans="1:16" ht="16.899999999999999" customHeight="1" x14ac:dyDescent="0.25">
      <c r="A98" s="1219" t="s">
        <v>93</v>
      </c>
      <c r="B98" s="1220"/>
      <c r="C98" s="1220"/>
      <c r="D98" s="1221"/>
      <c r="E98" s="34"/>
      <c r="F98" s="38">
        <v>222980</v>
      </c>
      <c r="G98" s="820" t="s">
        <v>15</v>
      </c>
      <c r="H98" s="822"/>
      <c r="I98" s="28">
        <v>7</v>
      </c>
      <c r="J98" s="41">
        <v>20</v>
      </c>
      <c r="K98" s="1223">
        <v>20</v>
      </c>
      <c r="L98" s="1224"/>
      <c r="M98" s="1223">
        <v>20</v>
      </c>
      <c r="N98" s="1224"/>
      <c r="O98" s="1223">
        <v>20</v>
      </c>
      <c r="P98" s="1224"/>
    </row>
    <row r="99" spans="1:16" ht="16.899999999999999" customHeight="1" x14ac:dyDescent="0.25">
      <c r="A99" s="1219" t="s">
        <v>94</v>
      </c>
      <c r="B99" s="1220"/>
      <c r="C99" s="1220"/>
      <c r="D99" s="1221"/>
      <c r="E99" s="31"/>
      <c r="F99" s="38">
        <v>222990</v>
      </c>
      <c r="G99" s="820" t="s">
        <v>15</v>
      </c>
      <c r="H99" s="822"/>
      <c r="I99" s="28">
        <v>7362.4</v>
      </c>
      <c r="J99" s="41">
        <v>16748</v>
      </c>
      <c r="K99" s="1223">
        <v>5715.7</v>
      </c>
      <c r="L99" s="1224"/>
      <c r="M99" s="1223">
        <v>5682.1</v>
      </c>
      <c r="N99" s="1224"/>
      <c r="O99" s="1223">
        <v>5647.1</v>
      </c>
      <c r="P99" s="1224"/>
    </row>
    <row r="100" spans="1:16" ht="16.899999999999999" customHeight="1" x14ac:dyDescent="0.25">
      <c r="A100" s="1225" t="s">
        <v>95</v>
      </c>
      <c r="B100" s="1226"/>
      <c r="C100" s="1226"/>
      <c r="D100" s="1227"/>
      <c r="E100" s="35"/>
      <c r="F100" s="37">
        <v>270000</v>
      </c>
      <c r="G100" s="820" t="s">
        <v>15</v>
      </c>
      <c r="H100" s="822"/>
      <c r="I100" s="501">
        <v>13.6</v>
      </c>
      <c r="J100" s="40">
        <f>SUM(J101+J102)</f>
        <v>30</v>
      </c>
      <c r="K100" s="1222">
        <f t="shared" ref="K100:O100" si="0">SUM(K101+K102)</f>
        <v>30</v>
      </c>
      <c r="L100" s="1236"/>
      <c r="M100" s="1222">
        <f t="shared" si="0"/>
        <v>30</v>
      </c>
      <c r="N100" s="1236"/>
      <c r="O100" s="1222">
        <f t="shared" si="0"/>
        <v>30</v>
      </c>
      <c r="P100" s="1236"/>
    </row>
    <row r="101" spans="1:16" ht="32.450000000000003" customHeight="1" x14ac:dyDescent="0.25">
      <c r="A101" s="1219" t="s">
        <v>96</v>
      </c>
      <c r="B101" s="1220"/>
      <c r="C101" s="1220"/>
      <c r="D101" s="1221"/>
      <c r="E101" s="31"/>
      <c r="F101" s="38">
        <v>273200</v>
      </c>
      <c r="G101" s="820" t="s">
        <v>15</v>
      </c>
      <c r="H101" s="822"/>
      <c r="I101" s="28">
        <v>12.4</v>
      </c>
      <c r="J101" s="41">
        <v>20</v>
      </c>
      <c r="K101" s="1223">
        <v>20</v>
      </c>
      <c r="L101" s="1224"/>
      <c r="M101" s="1223">
        <v>20</v>
      </c>
      <c r="N101" s="1224"/>
      <c r="O101" s="1223">
        <v>20</v>
      </c>
      <c r="P101" s="1224"/>
    </row>
    <row r="102" spans="1:16" ht="37.15" customHeight="1" x14ac:dyDescent="0.25">
      <c r="A102" s="1219" t="s">
        <v>97</v>
      </c>
      <c r="B102" s="1220"/>
      <c r="C102" s="1220"/>
      <c r="D102" s="1221"/>
      <c r="E102" s="36"/>
      <c r="F102" s="38">
        <v>273500</v>
      </c>
      <c r="G102" s="820" t="s">
        <v>15</v>
      </c>
      <c r="H102" s="822"/>
      <c r="I102" s="28">
        <v>1.2</v>
      </c>
      <c r="J102" s="41">
        <v>10</v>
      </c>
      <c r="K102" s="1223">
        <v>10</v>
      </c>
      <c r="L102" s="1224"/>
      <c r="M102" s="1223">
        <v>10</v>
      </c>
      <c r="N102" s="1224"/>
      <c r="O102" s="1223">
        <v>10</v>
      </c>
      <c r="P102" s="1224"/>
    </row>
    <row r="103" spans="1:16" ht="16.899999999999999" customHeight="1" x14ac:dyDescent="0.25">
      <c r="A103" s="1225" t="s">
        <v>98</v>
      </c>
      <c r="B103" s="1226"/>
      <c r="C103" s="1226"/>
      <c r="D103" s="1227"/>
      <c r="E103" s="32"/>
      <c r="F103" s="37">
        <v>310000</v>
      </c>
      <c r="G103" s="820" t="s">
        <v>15</v>
      </c>
      <c r="H103" s="822"/>
      <c r="I103" s="501">
        <v>872.8</v>
      </c>
      <c r="J103" s="40">
        <v>700</v>
      </c>
      <c r="K103" s="1222">
        <v>250</v>
      </c>
      <c r="L103" s="1236"/>
      <c r="M103" s="1222">
        <v>250</v>
      </c>
      <c r="N103" s="1236"/>
      <c r="O103" s="1222">
        <v>250</v>
      </c>
      <c r="P103" s="1236"/>
    </row>
    <row r="104" spans="1:16" ht="16.899999999999999" customHeight="1" x14ac:dyDescent="0.25">
      <c r="A104" s="1219" t="s">
        <v>99</v>
      </c>
      <c r="B104" s="1220"/>
      <c r="C104" s="1220"/>
      <c r="D104" s="1221"/>
      <c r="E104" s="31"/>
      <c r="F104" s="38">
        <v>314110</v>
      </c>
      <c r="G104" s="820" t="s">
        <v>15</v>
      </c>
      <c r="H104" s="822"/>
      <c r="I104" s="28">
        <v>736.5</v>
      </c>
      <c r="J104" s="41">
        <v>300</v>
      </c>
      <c r="K104" s="1223">
        <v>150</v>
      </c>
      <c r="L104" s="1224"/>
      <c r="M104" s="1223">
        <v>150</v>
      </c>
      <c r="N104" s="1224"/>
      <c r="O104" s="1223">
        <v>150</v>
      </c>
      <c r="P104" s="1224"/>
    </row>
    <row r="105" spans="1:16" ht="35.450000000000003" customHeight="1" x14ac:dyDescent="0.25">
      <c r="A105" s="1219" t="s">
        <v>105</v>
      </c>
      <c r="B105" s="1220"/>
      <c r="C105" s="1220"/>
      <c r="D105" s="1221"/>
      <c r="E105" s="32"/>
      <c r="F105" s="38">
        <v>316110</v>
      </c>
      <c r="G105" s="820" t="s">
        <v>15</v>
      </c>
      <c r="H105" s="822"/>
      <c r="I105" s="28">
        <v>136.30000000000001</v>
      </c>
      <c r="J105" s="41">
        <v>300</v>
      </c>
      <c r="K105" s="1223">
        <v>50</v>
      </c>
      <c r="L105" s="1236"/>
      <c r="M105" s="1223">
        <v>50</v>
      </c>
      <c r="N105" s="1236"/>
      <c r="O105" s="1223">
        <v>50</v>
      </c>
      <c r="P105" s="1236"/>
    </row>
    <row r="106" spans="1:16" ht="16.899999999999999" customHeight="1" x14ac:dyDescent="0.25">
      <c r="A106" s="1219" t="s">
        <v>100</v>
      </c>
      <c r="B106" s="1220"/>
      <c r="C106" s="1220"/>
      <c r="D106" s="1221"/>
      <c r="E106" s="32"/>
      <c r="F106" s="38">
        <v>318110</v>
      </c>
      <c r="G106" s="820" t="s">
        <v>15</v>
      </c>
      <c r="H106" s="822"/>
      <c r="I106" s="28"/>
      <c r="J106" s="41">
        <v>100</v>
      </c>
      <c r="K106" s="1223">
        <v>50</v>
      </c>
      <c r="L106" s="1236"/>
      <c r="M106" s="1223">
        <v>50</v>
      </c>
      <c r="N106" s="1236"/>
      <c r="O106" s="1223">
        <v>50</v>
      </c>
      <c r="P106" s="1236"/>
    </row>
    <row r="107" spans="1:16" ht="16.899999999999999" customHeight="1" x14ac:dyDescent="0.25">
      <c r="A107" s="1225" t="s">
        <v>101</v>
      </c>
      <c r="B107" s="1226"/>
      <c r="C107" s="1226"/>
      <c r="D107" s="1227"/>
      <c r="E107" s="32"/>
      <c r="F107" s="37">
        <v>330000</v>
      </c>
      <c r="G107" s="820" t="s">
        <v>15</v>
      </c>
      <c r="H107" s="822"/>
      <c r="I107" s="501">
        <v>310.3</v>
      </c>
      <c r="J107" s="40">
        <v>407</v>
      </c>
      <c r="K107" s="1222">
        <f t="shared" ref="K107:O107" si="1">SUM(K108+K109+K111+K112+K113)</f>
        <v>335</v>
      </c>
      <c r="L107" s="1236"/>
      <c r="M107" s="1222">
        <f t="shared" si="1"/>
        <v>335</v>
      </c>
      <c r="N107" s="1235"/>
      <c r="O107" s="1222">
        <f t="shared" si="1"/>
        <v>335</v>
      </c>
      <c r="P107" s="1236"/>
    </row>
    <row r="108" spans="1:16" ht="32.25" customHeight="1" x14ac:dyDescent="0.25">
      <c r="A108" s="1219" t="s">
        <v>102</v>
      </c>
      <c r="B108" s="1220"/>
      <c r="C108" s="1220"/>
      <c r="D108" s="1221"/>
      <c r="E108" s="32"/>
      <c r="F108" s="38">
        <v>331110</v>
      </c>
      <c r="G108" s="820" t="s">
        <v>15</v>
      </c>
      <c r="H108" s="822"/>
      <c r="I108" s="28">
        <v>125.2</v>
      </c>
      <c r="J108" s="41">
        <v>170</v>
      </c>
      <c r="K108" s="1223">
        <v>170</v>
      </c>
      <c r="L108" s="1224"/>
      <c r="M108" s="1223">
        <v>170</v>
      </c>
      <c r="N108" s="1224"/>
      <c r="O108" s="1223">
        <v>170</v>
      </c>
      <c r="P108" s="1224"/>
    </row>
    <row r="109" spans="1:16" ht="16.899999999999999" customHeight="1" x14ac:dyDescent="0.25">
      <c r="A109" s="723" t="s">
        <v>221</v>
      </c>
      <c r="B109" s="723"/>
      <c r="C109" s="723"/>
      <c r="D109" s="723"/>
      <c r="E109" s="32"/>
      <c r="F109" s="38">
        <v>332110</v>
      </c>
      <c r="G109" s="820" t="s">
        <v>15</v>
      </c>
      <c r="H109" s="822"/>
      <c r="I109" s="28">
        <v>17</v>
      </c>
      <c r="J109" s="41"/>
      <c r="K109" s="1223"/>
      <c r="L109" s="1224"/>
      <c r="M109" s="1223"/>
      <c r="N109" s="1224"/>
      <c r="O109" s="1223"/>
      <c r="P109" s="1224"/>
    </row>
    <row r="110" spans="1:16" ht="16.899999999999999" customHeight="1" x14ac:dyDescent="0.25">
      <c r="A110" s="723" t="s">
        <v>222</v>
      </c>
      <c r="B110" s="723"/>
      <c r="C110" s="723"/>
      <c r="D110" s="723"/>
      <c r="E110" s="32"/>
      <c r="F110" s="38">
        <v>334110</v>
      </c>
      <c r="G110" s="498"/>
      <c r="H110" s="499"/>
      <c r="I110" s="500"/>
      <c r="J110" s="41">
        <v>7</v>
      </c>
      <c r="K110" s="502"/>
      <c r="L110" s="503"/>
      <c r="M110" s="502"/>
      <c r="N110" s="503"/>
      <c r="O110" s="502"/>
      <c r="P110" s="503"/>
    </row>
    <row r="111" spans="1:16" ht="35.25" customHeight="1" x14ac:dyDescent="0.25">
      <c r="A111" s="1219" t="s">
        <v>103</v>
      </c>
      <c r="B111" s="1220"/>
      <c r="C111" s="1220"/>
      <c r="D111" s="1221"/>
      <c r="E111" s="31"/>
      <c r="F111" s="38">
        <v>335110</v>
      </c>
      <c r="G111" s="820" t="s">
        <v>15</v>
      </c>
      <c r="H111" s="822"/>
      <c r="I111" s="28">
        <v>1.2</v>
      </c>
      <c r="J111" s="41">
        <v>10</v>
      </c>
      <c r="K111" s="1223">
        <v>5</v>
      </c>
      <c r="L111" s="1224"/>
      <c r="M111" s="1223">
        <v>5</v>
      </c>
      <c r="N111" s="1224"/>
      <c r="O111" s="1223">
        <v>5</v>
      </c>
      <c r="P111" s="1224"/>
    </row>
    <row r="112" spans="1:16" ht="32.450000000000003" customHeight="1" x14ac:dyDescent="0.25">
      <c r="A112" s="1219" t="s">
        <v>126</v>
      </c>
      <c r="B112" s="1220"/>
      <c r="C112" s="1220"/>
      <c r="D112" s="1221"/>
      <c r="E112" s="31"/>
      <c r="F112" s="38">
        <v>336110</v>
      </c>
      <c r="G112" s="820" t="s">
        <v>15</v>
      </c>
      <c r="H112" s="822"/>
      <c r="I112" s="28">
        <v>163.5</v>
      </c>
      <c r="J112" s="41">
        <v>200</v>
      </c>
      <c r="K112" s="1223">
        <v>150</v>
      </c>
      <c r="L112" s="1224"/>
      <c r="M112" s="1223">
        <v>150</v>
      </c>
      <c r="N112" s="1224"/>
      <c r="O112" s="1223">
        <v>150</v>
      </c>
      <c r="P112" s="1224"/>
    </row>
    <row r="113" spans="1:16" ht="16.899999999999999" customHeight="1" x14ac:dyDescent="0.25">
      <c r="A113" s="1219" t="s">
        <v>104</v>
      </c>
      <c r="B113" s="1220"/>
      <c r="C113" s="1220"/>
      <c r="D113" s="1221"/>
      <c r="E113" s="31"/>
      <c r="F113" s="38">
        <v>339110</v>
      </c>
      <c r="G113" s="820" t="s">
        <v>15</v>
      </c>
      <c r="H113" s="822"/>
      <c r="I113" s="28">
        <v>3.4</v>
      </c>
      <c r="J113" s="41">
        <v>20</v>
      </c>
      <c r="K113" s="1223">
        <v>10</v>
      </c>
      <c r="L113" s="1224"/>
      <c r="M113" s="1223">
        <v>10</v>
      </c>
      <c r="N113" s="1224"/>
      <c r="O113" s="1223">
        <v>10</v>
      </c>
      <c r="P113" s="1224"/>
    </row>
    <row r="114" spans="1:16" ht="22.9" customHeight="1" x14ac:dyDescent="0.25">
      <c r="A114" s="884"/>
      <c r="B114" s="880"/>
      <c r="C114" s="880"/>
      <c r="D114" s="881"/>
      <c r="E114" s="4"/>
      <c r="F114" s="24"/>
      <c r="G114" s="841" t="s">
        <v>15</v>
      </c>
      <c r="H114" s="841"/>
      <c r="I114" s="4"/>
      <c r="J114" s="26"/>
      <c r="K114" s="841"/>
      <c r="L114" s="841"/>
      <c r="M114" s="841"/>
      <c r="N114" s="841"/>
      <c r="O114" s="841"/>
      <c r="P114" s="841"/>
    </row>
    <row r="115" spans="1:16" ht="20.45" customHeight="1" x14ac:dyDescent="0.25"/>
    <row r="116" spans="1:16" ht="22.15" customHeight="1" x14ac:dyDescent="0.25">
      <c r="A116" s="851" t="s">
        <v>63</v>
      </c>
      <c r="B116" s="852"/>
      <c r="C116" s="852"/>
      <c r="D116" s="852"/>
      <c r="E116" s="852"/>
      <c r="F116" s="852"/>
      <c r="G116" s="852"/>
      <c r="H116" s="852"/>
      <c r="I116" s="852"/>
      <c r="J116" s="852"/>
      <c r="K116" s="852"/>
      <c r="L116" s="852"/>
      <c r="M116" s="852"/>
      <c r="N116" s="852"/>
      <c r="O116" s="852"/>
      <c r="P116" s="853"/>
    </row>
    <row r="117" spans="1:16" ht="19.899999999999999" customHeight="1" x14ac:dyDescent="0.25">
      <c r="A117" s="854" t="s">
        <v>7</v>
      </c>
      <c r="B117" s="855"/>
      <c r="C117" s="855"/>
      <c r="D117" s="856"/>
      <c r="E117" s="841" t="s">
        <v>2</v>
      </c>
      <c r="F117" s="841"/>
      <c r="G117" s="841"/>
      <c r="H117" s="841"/>
      <c r="I117" s="843" t="s">
        <v>64</v>
      </c>
      <c r="J117" s="843" t="s">
        <v>65</v>
      </c>
      <c r="K117" s="843" t="s">
        <v>307</v>
      </c>
      <c r="L117" s="18">
        <v>2016</v>
      </c>
      <c r="M117" s="843" t="s">
        <v>308</v>
      </c>
      <c r="N117" s="4">
        <v>2017</v>
      </c>
      <c r="O117" s="4">
        <v>2018</v>
      </c>
      <c r="P117" s="4">
        <v>2019</v>
      </c>
    </row>
    <row r="118" spans="1:16" ht="63" customHeight="1" x14ac:dyDescent="0.25">
      <c r="A118" s="857"/>
      <c r="B118" s="858"/>
      <c r="C118" s="858"/>
      <c r="D118" s="859"/>
      <c r="E118" s="4" t="s">
        <v>66</v>
      </c>
      <c r="F118" s="4" t="s">
        <v>61</v>
      </c>
      <c r="G118" s="10" t="s">
        <v>12</v>
      </c>
      <c r="H118" s="6" t="s">
        <v>62</v>
      </c>
      <c r="I118" s="843"/>
      <c r="J118" s="843"/>
      <c r="K118" s="843"/>
      <c r="L118" s="19" t="s">
        <v>67</v>
      </c>
      <c r="M118" s="843"/>
      <c r="N118" s="20" t="s">
        <v>12</v>
      </c>
      <c r="O118" s="10" t="s">
        <v>13</v>
      </c>
      <c r="P118" s="10" t="s">
        <v>13</v>
      </c>
    </row>
    <row r="119" spans="1:16" x14ac:dyDescent="0.25">
      <c r="A119" s="820">
        <v>1</v>
      </c>
      <c r="B119" s="821"/>
      <c r="C119" s="821"/>
      <c r="D119" s="822"/>
      <c r="E119" s="4">
        <v>2</v>
      </c>
      <c r="F119" s="4">
        <v>3</v>
      </c>
      <c r="G119" s="4">
        <v>4</v>
      </c>
      <c r="H119" s="4">
        <v>5</v>
      </c>
      <c r="I119" s="4">
        <v>6</v>
      </c>
      <c r="J119" s="4">
        <v>7</v>
      </c>
      <c r="K119" s="4">
        <v>8</v>
      </c>
      <c r="L119" s="4">
        <v>9</v>
      </c>
      <c r="M119" s="4" t="s">
        <v>68</v>
      </c>
      <c r="N119" s="4">
        <v>11</v>
      </c>
      <c r="O119" s="4">
        <v>12</v>
      </c>
      <c r="P119" s="4">
        <v>13</v>
      </c>
    </row>
    <row r="120" spans="1:16" ht="26.25" customHeight="1" x14ac:dyDescent="0.25">
      <c r="A120" s="1237"/>
      <c r="B120" s="1238"/>
      <c r="C120" s="1238"/>
      <c r="D120" s="1239"/>
      <c r="E120" s="27"/>
      <c r="F120" s="27"/>
      <c r="G120" s="27"/>
      <c r="H120" s="27"/>
      <c r="I120" s="27"/>
      <c r="J120" s="27"/>
      <c r="K120" s="27"/>
      <c r="L120" s="27"/>
      <c r="M120" s="27"/>
      <c r="N120" s="27"/>
      <c r="O120" s="27"/>
      <c r="P120" s="8"/>
    </row>
    <row r="121" spans="1:16" ht="22.9" customHeight="1" x14ac:dyDescent="0.25">
      <c r="A121" s="826"/>
      <c r="B121" s="827"/>
      <c r="C121" s="827"/>
      <c r="D121" s="828"/>
      <c r="E121" s="8"/>
      <c r="F121" s="8"/>
      <c r="G121" s="8"/>
      <c r="H121" s="8"/>
      <c r="I121" s="8"/>
      <c r="J121" s="8"/>
      <c r="K121" s="8"/>
      <c r="L121" s="8"/>
      <c r="M121" s="8"/>
      <c r="N121" s="8"/>
      <c r="O121" s="8"/>
      <c r="P121" s="8"/>
    </row>
    <row r="122" spans="1:16" ht="23.45" customHeight="1" x14ac:dyDescent="0.25"/>
    <row r="123" spans="1:16" s="21" customFormat="1" ht="24.6" customHeight="1" x14ac:dyDescent="0.25">
      <c r="A123" s="829" t="s">
        <v>69</v>
      </c>
      <c r="B123" s="830"/>
      <c r="C123" s="830"/>
      <c r="D123" s="830"/>
      <c r="E123" s="830"/>
      <c r="F123" s="830"/>
      <c r="G123" s="830"/>
      <c r="H123" s="830"/>
      <c r="I123" s="830"/>
      <c r="J123" s="830"/>
      <c r="K123" s="830"/>
      <c r="L123" s="830"/>
      <c r="M123" s="830"/>
      <c r="N123" s="830"/>
      <c r="O123" s="830"/>
      <c r="P123" s="831"/>
    </row>
    <row r="124" spans="1:16" s="21" customFormat="1" ht="24.6" customHeight="1" x14ac:dyDescent="0.25">
      <c r="A124" s="813" t="s">
        <v>70</v>
      </c>
      <c r="B124" s="814"/>
      <c r="C124" s="814"/>
      <c r="D124" s="814"/>
      <c r="E124" s="814"/>
      <c r="F124" s="814"/>
      <c r="G124" s="814"/>
      <c r="H124" s="814"/>
      <c r="I124" s="814"/>
      <c r="J124" s="814"/>
      <c r="K124" s="814"/>
      <c r="L124" s="814"/>
      <c r="M124" s="814"/>
      <c r="N124" s="814"/>
      <c r="O124" s="814"/>
      <c r="P124" s="815"/>
    </row>
    <row r="125" spans="1:16" s="21" customFormat="1" ht="24.6" customHeight="1" x14ac:dyDescent="0.25">
      <c r="A125" s="813" t="s">
        <v>71</v>
      </c>
      <c r="B125" s="814"/>
      <c r="C125" s="814"/>
      <c r="D125" s="814"/>
      <c r="E125" s="814"/>
      <c r="F125" s="814"/>
      <c r="G125" s="814"/>
      <c r="H125" s="814"/>
      <c r="I125" s="814"/>
      <c r="J125" s="814"/>
      <c r="K125" s="814"/>
      <c r="L125" s="814"/>
      <c r="M125" s="814"/>
      <c r="N125" s="814"/>
      <c r="O125" s="814"/>
      <c r="P125" s="815"/>
    </row>
    <row r="126" spans="1:16" s="21" customFormat="1" ht="24.6" customHeight="1" x14ac:dyDescent="0.25">
      <c r="A126" s="816" t="s">
        <v>72</v>
      </c>
      <c r="B126" s="817"/>
      <c r="C126" s="817"/>
      <c r="D126" s="817"/>
      <c r="E126" s="817"/>
      <c r="F126" s="817"/>
      <c r="G126" s="817"/>
      <c r="H126" s="817"/>
      <c r="I126" s="817"/>
      <c r="J126" s="817"/>
      <c r="K126" s="817"/>
      <c r="L126" s="817"/>
      <c r="M126" s="817"/>
      <c r="N126" s="817"/>
      <c r="O126" s="817"/>
      <c r="P126" s="818"/>
    </row>
    <row r="128" spans="1:16" ht="37.5" customHeight="1" x14ac:dyDescent="0.25">
      <c r="A128" s="819" t="s">
        <v>73</v>
      </c>
      <c r="B128" s="819"/>
      <c r="C128" s="819"/>
      <c r="D128" s="819"/>
      <c r="E128" s="819"/>
      <c r="F128" s="819"/>
      <c r="G128" s="819"/>
      <c r="H128" s="819"/>
      <c r="I128" s="819"/>
      <c r="J128" s="819"/>
      <c r="K128" s="819"/>
      <c r="L128" s="819"/>
      <c r="M128" s="819"/>
      <c r="N128" s="819"/>
      <c r="O128" s="819"/>
      <c r="P128" s="819"/>
    </row>
    <row r="129" spans="1:16" ht="38.25" hidden="1" customHeight="1" x14ac:dyDescent="0.25">
      <c r="A129" s="22"/>
      <c r="C129" s="22"/>
      <c r="D129" s="22"/>
      <c r="E129" s="22"/>
      <c r="F129" s="22"/>
      <c r="G129" s="22"/>
      <c r="H129" s="22"/>
      <c r="I129" s="22"/>
      <c r="J129" s="22"/>
      <c r="K129" s="22"/>
      <c r="L129" s="22"/>
      <c r="M129" s="22"/>
      <c r="N129" s="22"/>
      <c r="O129" s="22"/>
      <c r="P129" s="22"/>
    </row>
    <row r="130" spans="1:16" ht="48.75" hidden="1" customHeight="1" x14ac:dyDescent="0.25"/>
  </sheetData>
  <mergeCells count="382">
    <mergeCell ref="A112:D112"/>
    <mergeCell ref="C63:I63"/>
    <mergeCell ref="C64:I64"/>
    <mergeCell ref="C69:I69"/>
    <mergeCell ref="C70:I70"/>
    <mergeCell ref="A73:A74"/>
    <mergeCell ref="C73:I73"/>
    <mergeCell ref="C71:I71"/>
    <mergeCell ref="C72:I72"/>
    <mergeCell ref="C74:I74"/>
    <mergeCell ref="C65:I65"/>
    <mergeCell ref="G109:H109"/>
    <mergeCell ref="G111:H111"/>
    <mergeCell ref="G86:H86"/>
    <mergeCell ref="G89:H89"/>
    <mergeCell ref="G95:H95"/>
    <mergeCell ref="G98:H98"/>
    <mergeCell ref="G99:H99"/>
    <mergeCell ref="G100:H100"/>
    <mergeCell ref="G101:H101"/>
    <mergeCell ref="G112:H112"/>
    <mergeCell ref="A79:D79"/>
    <mergeCell ref="A80:D80"/>
    <mergeCell ref="A100:D100"/>
    <mergeCell ref="A128:P128"/>
    <mergeCell ref="A126:P126"/>
    <mergeCell ref="A125:P125"/>
    <mergeCell ref="A124:P124"/>
    <mergeCell ref="A123:P123"/>
    <mergeCell ref="A121:D121"/>
    <mergeCell ref="A120:D120"/>
    <mergeCell ref="E117:H117"/>
    <mergeCell ref="G114:H114"/>
    <mergeCell ref="A117:D118"/>
    <mergeCell ref="A114:D114"/>
    <mergeCell ref="M117:M118"/>
    <mergeCell ref="I117:I118"/>
    <mergeCell ref="J117:J118"/>
    <mergeCell ref="K117:K118"/>
    <mergeCell ref="A116:P116"/>
    <mergeCell ref="O114:P114"/>
    <mergeCell ref="A119:D119"/>
    <mergeCell ref="M114:N114"/>
    <mergeCell ref="K114:L114"/>
    <mergeCell ref="M105:N105"/>
    <mergeCell ref="O105:P105"/>
    <mergeCell ref="K106:L106"/>
    <mergeCell ref="M106:N106"/>
    <mergeCell ref="O106:P106"/>
    <mergeCell ref="M112:N112"/>
    <mergeCell ref="O112:P112"/>
    <mergeCell ref="K113:L113"/>
    <mergeCell ref="M113:N113"/>
    <mergeCell ref="O113:P113"/>
    <mergeCell ref="M107:N107"/>
    <mergeCell ref="O107:P107"/>
    <mergeCell ref="K108:L108"/>
    <mergeCell ref="M108:N108"/>
    <mergeCell ref="O108:P108"/>
    <mergeCell ref="M109:N109"/>
    <mergeCell ref="O109:P109"/>
    <mergeCell ref="K111:L111"/>
    <mergeCell ref="M111:N111"/>
    <mergeCell ref="O111:P111"/>
    <mergeCell ref="K112:L112"/>
    <mergeCell ref="G113:H113"/>
    <mergeCell ref="A113:D113"/>
    <mergeCell ref="A111:D111"/>
    <mergeCell ref="O103:P103"/>
    <mergeCell ref="O104:P104"/>
    <mergeCell ref="M92:N92"/>
    <mergeCell ref="O92:P92"/>
    <mergeCell ref="K95:L95"/>
    <mergeCell ref="M95:N95"/>
    <mergeCell ref="O95:P95"/>
    <mergeCell ref="K98:L98"/>
    <mergeCell ref="M98:N98"/>
    <mergeCell ref="O98:P98"/>
    <mergeCell ref="K92:L92"/>
    <mergeCell ref="M103:N103"/>
    <mergeCell ref="M104:N104"/>
    <mergeCell ref="M99:N99"/>
    <mergeCell ref="O99:P99"/>
    <mergeCell ref="K100:L100"/>
    <mergeCell ref="M100:N100"/>
    <mergeCell ref="O100:P100"/>
    <mergeCell ref="K101:L101"/>
    <mergeCell ref="M101:N101"/>
    <mergeCell ref="O101:P101"/>
    <mergeCell ref="O84:P84"/>
    <mergeCell ref="K85:L85"/>
    <mergeCell ref="M85:N85"/>
    <mergeCell ref="O85:P85"/>
    <mergeCell ref="K86:L86"/>
    <mergeCell ref="M86:N86"/>
    <mergeCell ref="O86:P86"/>
    <mergeCell ref="K83:L83"/>
    <mergeCell ref="M102:N102"/>
    <mergeCell ref="O102:P102"/>
    <mergeCell ref="K99:L99"/>
    <mergeCell ref="O87:P87"/>
    <mergeCell ref="K87:L87"/>
    <mergeCell ref="K88:L88"/>
    <mergeCell ref="M88:N88"/>
    <mergeCell ref="O88:P88"/>
    <mergeCell ref="K89:L89"/>
    <mergeCell ref="M89:N89"/>
    <mergeCell ref="O89:P89"/>
    <mergeCell ref="M90:N90"/>
    <mergeCell ref="O90:P90"/>
    <mergeCell ref="O96:P96"/>
    <mergeCell ref="K91:L91"/>
    <mergeCell ref="K93:L93"/>
    <mergeCell ref="K103:L103"/>
    <mergeCell ref="K107:L107"/>
    <mergeCell ref="K102:L102"/>
    <mergeCell ref="K109:L109"/>
    <mergeCell ref="G102:H102"/>
    <mergeCell ref="G103:H103"/>
    <mergeCell ref="G104:H104"/>
    <mergeCell ref="G105:H105"/>
    <mergeCell ref="G106:H106"/>
    <mergeCell ref="K104:L104"/>
    <mergeCell ref="K105:L105"/>
    <mergeCell ref="G107:H107"/>
    <mergeCell ref="G108:H108"/>
    <mergeCell ref="G78:H78"/>
    <mergeCell ref="K78:L78"/>
    <mergeCell ref="K79:L79"/>
    <mergeCell ref="G81:H81"/>
    <mergeCell ref="G82:H82"/>
    <mergeCell ref="G83:H83"/>
    <mergeCell ref="G84:H84"/>
    <mergeCell ref="G85:H85"/>
    <mergeCell ref="K84:L84"/>
    <mergeCell ref="K80:L80"/>
    <mergeCell ref="G80:H80"/>
    <mergeCell ref="A101:D101"/>
    <mergeCell ref="A102:D102"/>
    <mergeCell ref="A103:D103"/>
    <mergeCell ref="A104:D104"/>
    <mergeCell ref="A105:D105"/>
    <mergeCell ref="A106:D106"/>
    <mergeCell ref="A107:D107"/>
    <mergeCell ref="A109:D109"/>
    <mergeCell ref="A110:D110"/>
    <mergeCell ref="A108:D108"/>
    <mergeCell ref="A98:D98"/>
    <mergeCell ref="A99:D99"/>
    <mergeCell ref="A86:D86"/>
    <mergeCell ref="M77:N77"/>
    <mergeCell ref="M78:N78"/>
    <mergeCell ref="G77:H77"/>
    <mergeCell ref="A77:D78"/>
    <mergeCell ref="A64:A72"/>
    <mergeCell ref="O78:P78"/>
    <mergeCell ref="G97:H97"/>
    <mergeCell ref="A95:D95"/>
    <mergeCell ref="M80:N80"/>
    <mergeCell ref="O80:P80"/>
    <mergeCell ref="A83:D83"/>
    <mergeCell ref="A97:D97"/>
    <mergeCell ref="A91:D91"/>
    <mergeCell ref="A93:D93"/>
    <mergeCell ref="A94:D94"/>
    <mergeCell ref="A82:D82"/>
    <mergeCell ref="K81:L81"/>
    <mergeCell ref="M81:N81"/>
    <mergeCell ref="O81:P81"/>
    <mergeCell ref="K82:L82"/>
    <mergeCell ref="M82:N82"/>
    <mergeCell ref="C54:N54"/>
    <mergeCell ref="O54:P54"/>
    <mergeCell ref="O77:P77"/>
    <mergeCell ref="A76:P76"/>
    <mergeCell ref="E77:F77"/>
    <mergeCell ref="B61:B62"/>
    <mergeCell ref="A60:P60"/>
    <mergeCell ref="C61:I62"/>
    <mergeCell ref="J61:J62"/>
    <mergeCell ref="D59:P59"/>
    <mergeCell ref="A56:P56"/>
    <mergeCell ref="A61:A62"/>
    <mergeCell ref="A59:C59"/>
    <mergeCell ref="A54:B54"/>
    <mergeCell ref="A57:C57"/>
    <mergeCell ref="D57:P57"/>
    <mergeCell ref="A58:C58"/>
    <mergeCell ref="D58:P58"/>
    <mergeCell ref="C66:I66"/>
    <mergeCell ref="C67:I67"/>
    <mergeCell ref="C68:I68"/>
    <mergeCell ref="K77:L77"/>
    <mergeCell ref="A42:C42"/>
    <mergeCell ref="G42:H42"/>
    <mergeCell ref="E42:F42"/>
    <mergeCell ref="A45:B46"/>
    <mergeCell ref="C45:H45"/>
    <mergeCell ref="I47:J47"/>
    <mergeCell ref="A48:B48"/>
    <mergeCell ref="I48:J48"/>
    <mergeCell ref="C53:N53"/>
    <mergeCell ref="O53:P53"/>
    <mergeCell ref="A53:B53"/>
    <mergeCell ref="A44:P44"/>
    <mergeCell ref="I45:J46"/>
    <mergeCell ref="A47:B47"/>
    <mergeCell ref="C51:N51"/>
    <mergeCell ref="A49:B49"/>
    <mergeCell ref="A50:P50"/>
    <mergeCell ref="A52:B52"/>
    <mergeCell ref="C52:N52"/>
    <mergeCell ref="O52:P52"/>
    <mergeCell ref="A51:B51"/>
    <mergeCell ref="O51:P51"/>
    <mergeCell ref="K33:M33"/>
    <mergeCell ref="G35:H35"/>
    <mergeCell ref="N33:P33"/>
    <mergeCell ref="A35:C35"/>
    <mergeCell ref="O29:P29"/>
    <mergeCell ref="E38:F38"/>
    <mergeCell ref="G38:H38"/>
    <mergeCell ref="A39:C39"/>
    <mergeCell ref="E39:F39"/>
    <mergeCell ref="G39:H39"/>
    <mergeCell ref="A32:P32"/>
    <mergeCell ref="M30:N30"/>
    <mergeCell ref="E35:F35"/>
    <mergeCell ref="O30:P30"/>
    <mergeCell ref="G33:J33"/>
    <mergeCell ref="E34:F34"/>
    <mergeCell ref="G34:H34"/>
    <mergeCell ref="D33:F33"/>
    <mergeCell ref="A33:C34"/>
    <mergeCell ref="K30:L30"/>
    <mergeCell ref="G29:H29"/>
    <mergeCell ref="A30:B30"/>
    <mergeCell ref="A41:C41"/>
    <mergeCell ref="E41:F41"/>
    <mergeCell ref="G41:H41"/>
    <mergeCell ref="A40:C40"/>
    <mergeCell ref="E40:F40"/>
    <mergeCell ref="G40:H40"/>
    <mergeCell ref="A38:C38"/>
    <mergeCell ref="E36:F36"/>
    <mergeCell ref="G36:H36"/>
    <mergeCell ref="A36:C36"/>
    <mergeCell ref="E37:F37"/>
    <mergeCell ref="G37:H37"/>
    <mergeCell ref="A37:C37"/>
    <mergeCell ref="M28:N28"/>
    <mergeCell ref="O28:P28"/>
    <mergeCell ref="A29:B29"/>
    <mergeCell ref="A28:B28"/>
    <mergeCell ref="G28:H28"/>
    <mergeCell ref="K29:L29"/>
    <mergeCell ref="M29:N29"/>
    <mergeCell ref="K28:L28"/>
    <mergeCell ref="G30:H30"/>
    <mergeCell ref="G25:H25"/>
    <mergeCell ref="K25:L25"/>
    <mergeCell ref="K22:L22"/>
    <mergeCell ref="G18:H18"/>
    <mergeCell ref="K27:L27"/>
    <mergeCell ref="A27:B27"/>
    <mergeCell ref="G27:H27"/>
    <mergeCell ref="O27:P27"/>
    <mergeCell ref="M27:N27"/>
    <mergeCell ref="O24:P24"/>
    <mergeCell ref="O26:P26"/>
    <mergeCell ref="M16:N16"/>
    <mergeCell ref="M15:N15"/>
    <mergeCell ref="K14:L14"/>
    <mergeCell ref="M14:N14"/>
    <mergeCell ref="A26:B26"/>
    <mergeCell ref="G26:H26"/>
    <mergeCell ref="K26:L26"/>
    <mergeCell ref="M26:N26"/>
    <mergeCell ref="M18:N18"/>
    <mergeCell ref="C22:F22"/>
    <mergeCell ref="G20:H20"/>
    <mergeCell ref="G22:H22"/>
    <mergeCell ref="A20:D20"/>
    <mergeCell ref="A22:B23"/>
    <mergeCell ref="A19:D19"/>
    <mergeCell ref="G23:H23"/>
    <mergeCell ref="K23:L23"/>
    <mergeCell ref="M23:N23"/>
    <mergeCell ref="G19:H19"/>
    <mergeCell ref="K19:L19"/>
    <mergeCell ref="A24:B24"/>
    <mergeCell ref="G24:H24"/>
    <mergeCell ref="K24:L24"/>
    <mergeCell ref="A25:B25"/>
    <mergeCell ref="O17:P17"/>
    <mergeCell ref="O18:P18"/>
    <mergeCell ref="O22:P22"/>
    <mergeCell ref="O20:P20"/>
    <mergeCell ref="O19:P19"/>
    <mergeCell ref="M24:N24"/>
    <mergeCell ref="M25:N25"/>
    <mergeCell ref="M20:N20"/>
    <mergeCell ref="M17:N17"/>
    <mergeCell ref="O23:P23"/>
    <mergeCell ref="O25:P25"/>
    <mergeCell ref="N1:P1"/>
    <mergeCell ref="E2:J2"/>
    <mergeCell ref="D3:L3"/>
    <mergeCell ref="M12:N12"/>
    <mergeCell ref="A10:P10"/>
    <mergeCell ref="A12:D13"/>
    <mergeCell ref="O13:P13"/>
    <mergeCell ref="A6:C6"/>
    <mergeCell ref="D6:O6"/>
    <mergeCell ref="A7:C7"/>
    <mergeCell ref="D7:O7"/>
    <mergeCell ref="M13:N13"/>
    <mergeCell ref="D8:O8"/>
    <mergeCell ref="G12:H12"/>
    <mergeCell ref="K12:L12"/>
    <mergeCell ref="O12:P12"/>
    <mergeCell ref="K13:L13"/>
    <mergeCell ref="G13:H13"/>
    <mergeCell ref="A8:C8"/>
    <mergeCell ref="E12:F12"/>
    <mergeCell ref="G17:H17"/>
    <mergeCell ref="K17:L17"/>
    <mergeCell ref="A96:D96"/>
    <mergeCell ref="O83:P83"/>
    <mergeCell ref="O14:P14"/>
    <mergeCell ref="G15:H15"/>
    <mergeCell ref="K15:L15"/>
    <mergeCell ref="A17:D17"/>
    <mergeCell ref="M19:N19"/>
    <mergeCell ref="A15:D15"/>
    <mergeCell ref="K20:L20"/>
    <mergeCell ref="M22:N22"/>
    <mergeCell ref="M79:N79"/>
    <mergeCell ref="K18:L18"/>
    <mergeCell ref="G16:H16"/>
    <mergeCell ref="K16:L16"/>
    <mergeCell ref="A16:D16"/>
    <mergeCell ref="A18:D18"/>
    <mergeCell ref="O79:P79"/>
    <mergeCell ref="G79:H79"/>
    <mergeCell ref="G14:H14"/>
    <mergeCell ref="A14:D14"/>
    <mergeCell ref="O15:P15"/>
    <mergeCell ref="O16:P16"/>
    <mergeCell ref="O82:P82"/>
    <mergeCell ref="A81:D81"/>
    <mergeCell ref="G90:H90"/>
    <mergeCell ref="A84:D84"/>
    <mergeCell ref="K90:L90"/>
    <mergeCell ref="O91:P91"/>
    <mergeCell ref="O93:P93"/>
    <mergeCell ref="O94:P94"/>
    <mergeCell ref="O97:P97"/>
    <mergeCell ref="G88:H88"/>
    <mergeCell ref="G87:H87"/>
    <mergeCell ref="M83:N83"/>
    <mergeCell ref="A85:D85"/>
    <mergeCell ref="M91:N91"/>
    <mergeCell ref="M93:N93"/>
    <mergeCell ref="M94:N94"/>
    <mergeCell ref="M97:N97"/>
    <mergeCell ref="A88:D88"/>
    <mergeCell ref="A89:D89"/>
    <mergeCell ref="A90:D90"/>
    <mergeCell ref="M87:N87"/>
    <mergeCell ref="G96:H96"/>
    <mergeCell ref="K96:L96"/>
    <mergeCell ref="M96:N96"/>
    <mergeCell ref="A87:D87"/>
    <mergeCell ref="M84:N84"/>
    <mergeCell ref="K94:L94"/>
    <mergeCell ref="K97:L97"/>
    <mergeCell ref="A92:D92"/>
    <mergeCell ref="G92:H92"/>
    <mergeCell ref="G91:H91"/>
    <mergeCell ref="G93:H93"/>
    <mergeCell ref="G94:H94"/>
  </mergeCells>
  <phoneticPr fontId="0" type="noConversion"/>
  <pageMargins left="0.25" right="0.25" top="0.75" bottom="0.75" header="0.3" footer="0.3"/>
  <pageSetup paperSize="9" scale="87" fitToHeight="0" orientation="landscape" horizontalDpi="1200" verticalDpi="1200" r:id="rId1"/>
  <rowBreaks count="2" manualBreakCount="2">
    <brk id="43" max="15" man="1"/>
    <brk id="115" max="1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26"/>
  <sheetViews>
    <sheetView showZeros="0" view="pageBreakPreview" topLeftCell="A103" zoomScale="85" zoomScaleNormal="90" zoomScaleSheetLayoutView="85" workbookViewId="0">
      <selection activeCell="A122" sqref="A122:P122"/>
    </sheetView>
  </sheetViews>
  <sheetFormatPr defaultColWidth="9.28515625" defaultRowHeight="15.75" x14ac:dyDescent="0.25"/>
  <cols>
    <col min="1" max="1" width="9.7109375" style="1" customWidth="1"/>
    <col min="2" max="8" width="9.28515625" style="1"/>
    <col min="9" max="9" width="12" style="1" customWidth="1"/>
    <col min="10" max="10" width="10.5703125" style="1" bestFit="1" customWidth="1"/>
    <col min="11" max="11" width="12.42578125" style="1" customWidth="1"/>
    <col min="12" max="12" width="9.85546875" style="1" customWidth="1"/>
    <col min="13" max="13" width="12.42578125" style="1" customWidth="1"/>
    <col min="14" max="14" width="11.42578125" style="1" customWidth="1"/>
    <col min="15" max="15" width="12.140625" style="1" customWidth="1"/>
    <col min="16" max="16" width="12" style="1" customWidth="1"/>
    <col min="17" max="16384" width="9.28515625" style="1"/>
  </cols>
  <sheetData>
    <row r="1" spans="1:16" x14ac:dyDescent="0.25">
      <c r="N1" s="916" t="s">
        <v>0</v>
      </c>
      <c r="O1" s="916"/>
      <c r="P1" s="916"/>
    </row>
    <row r="2" spans="1:16" ht="18.75" x14ac:dyDescent="0.25">
      <c r="E2" s="917" t="s">
        <v>1</v>
      </c>
      <c r="F2" s="917"/>
      <c r="G2" s="917"/>
      <c r="H2" s="917"/>
      <c r="I2" s="917"/>
      <c r="J2" s="917"/>
    </row>
    <row r="3" spans="1:16" ht="18.75" x14ac:dyDescent="0.25">
      <c r="D3" s="917" t="s">
        <v>430</v>
      </c>
      <c r="E3" s="917"/>
      <c r="F3" s="917"/>
      <c r="G3" s="917"/>
      <c r="H3" s="917"/>
      <c r="I3" s="917"/>
      <c r="J3" s="917"/>
      <c r="K3" s="917"/>
      <c r="L3" s="917"/>
    </row>
    <row r="4" spans="1:16" ht="18.75" x14ac:dyDescent="0.25">
      <c r="D4" s="223"/>
      <c r="E4" s="223"/>
      <c r="F4" s="223"/>
      <c r="G4" s="223"/>
      <c r="H4" s="223"/>
      <c r="I4" s="223"/>
      <c r="J4" s="223"/>
      <c r="K4" s="223"/>
      <c r="L4" s="223"/>
    </row>
    <row r="5" spans="1:16" x14ac:dyDescent="0.25">
      <c r="P5" s="222" t="s">
        <v>2</v>
      </c>
    </row>
    <row r="6" spans="1:16" ht="23.45" customHeight="1" x14ac:dyDescent="0.25">
      <c r="A6" s="883" t="s">
        <v>3</v>
      </c>
      <c r="B6" s="883"/>
      <c r="C6" s="883"/>
      <c r="D6" s="884" t="s">
        <v>108</v>
      </c>
      <c r="E6" s="880"/>
      <c r="F6" s="880"/>
      <c r="G6" s="880"/>
      <c r="H6" s="880"/>
      <c r="I6" s="880"/>
      <c r="J6" s="880"/>
      <c r="K6" s="880"/>
      <c r="L6" s="880"/>
      <c r="M6" s="880"/>
      <c r="N6" s="880"/>
      <c r="O6" s="881"/>
      <c r="P6" s="224">
        <v>1</v>
      </c>
    </row>
    <row r="7" spans="1:16" ht="23.45" customHeight="1" x14ac:dyDescent="0.25">
      <c r="A7" s="883" t="s">
        <v>4</v>
      </c>
      <c r="B7" s="883"/>
      <c r="C7" s="883"/>
      <c r="D7" s="921" t="s">
        <v>517</v>
      </c>
      <c r="E7" s="921"/>
      <c r="F7" s="921"/>
      <c r="G7" s="921"/>
      <c r="H7" s="921"/>
      <c r="I7" s="921"/>
      <c r="J7" s="921"/>
      <c r="K7" s="921"/>
      <c r="L7" s="921"/>
      <c r="M7" s="921"/>
      <c r="N7" s="921"/>
      <c r="O7" s="921"/>
      <c r="P7" s="45" t="s">
        <v>431</v>
      </c>
    </row>
    <row r="8" spans="1:16" ht="23.45" customHeight="1" x14ac:dyDescent="0.25">
      <c r="A8" s="883" t="s">
        <v>5</v>
      </c>
      <c r="B8" s="883"/>
      <c r="C8" s="883"/>
      <c r="D8" s="884"/>
      <c r="E8" s="880"/>
      <c r="F8" s="880"/>
      <c r="G8" s="880"/>
      <c r="H8" s="880"/>
      <c r="I8" s="880"/>
      <c r="J8" s="880"/>
      <c r="K8" s="880"/>
      <c r="L8" s="880"/>
      <c r="M8" s="880"/>
      <c r="N8" s="880"/>
      <c r="O8" s="881"/>
      <c r="P8" s="45"/>
    </row>
    <row r="10" spans="1:16" x14ac:dyDescent="0.25">
      <c r="A10" s="884" t="s">
        <v>6</v>
      </c>
      <c r="B10" s="880"/>
      <c r="C10" s="880"/>
      <c r="D10" s="880"/>
      <c r="E10" s="880"/>
      <c r="F10" s="880"/>
      <c r="G10" s="880"/>
      <c r="H10" s="880"/>
      <c r="I10" s="880"/>
      <c r="J10" s="880"/>
      <c r="K10" s="880"/>
      <c r="L10" s="880"/>
      <c r="M10" s="880"/>
      <c r="N10" s="880"/>
      <c r="O10" s="880"/>
      <c r="P10" s="881"/>
    </row>
    <row r="11" spans="1:16" x14ac:dyDescent="0.25">
      <c r="A11" s="236"/>
      <c r="B11" s="236"/>
      <c r="C11" s="236"/>
      <c r="D11" s="236"/>
      <c r="E11" s="236"/>
      <c r="F11" s="236"/>
      <c r="G11" s="236"/>
      <c r="H11" s="236"/>
      <c r="I11" s="236"/>
      <c r="J11" s="236"/>
      <c r="K11" s="236"/>
      <c r="L11" s="236"/>
      <c r="M11" s="236"/>
      <c r="N11" s="236"/>
      <c r="O11" s="236"/>
      <c r="P11" s="236"/>
    </row>
    <row r="12" spans="1:16" ht="21.6" customHeight="1" x14ac:dyDescent="0.25">
      <c r="A12" s="854" t="s">
        <v>7</v>
      </c>
      <c r="B12" s="855"/>
      <c r="C12" s="855"/>
      <c r="D12" s="856"/>
      <c r="E12" s="820" t="s">
        <v>2</v>
      </c>
      <c r="F12" s="822"/>
      <c r="G12" s="841">
        <v>2015</v>
      </c>
      <c r="H12" s="841"/>
      <c r="I12" s="224">
        <v>2016</v>
      </c>
      <c r="J12" s="224">
        <v>2017</v>
      </c>
      <c r="K12" s="841">
        <v>2018</v>
      </c>
      <c r="L12" s="841"/>
      <c r="M12" s="841">
        <v>2019</v>
      </c>
      <c r="N12" s="841"/>
      <c r="O12" s="841">
        <v>2020</v>
      </c>
      <c r="P12" s="841"/>
    </row>
    <row r="13" spans="1:16" x14ac:dyDescent="0.25">
      <c r="A13" s="857"/>
      <c r="B13" s="858"/>
      <c r="C13" s="858"/>
      <c r="D13" s="859"/>
      <c r="E13" s="224" t="s">
        <v>8</v>
      </c>
      <c r="F13" s="230" t="s">
        <v>9</v>
      </c>
      <c r="G13" s="820" t="s">
        <v>10</v>
      </c>
      <c r="H13" s="822"/>
      <c r="I13" s="224" t="s">
        <v>10</v>
      </c>
      <c r="J13" s="224" t="s">
        <v>11</v>
      </c>
      <c r="K13" s="820" t="s">
        <v>12</v>
      </c>
      <c r="L13" s="822"/>
      <c r="M13" s="820" t="s">
        <v>13</v>
      </c>
      <c r="N13" s="822"/>
      <c r="O13" s="820" t="s">
        <v>13</v>
      </c>
      <c r="P13" s="822"/>
    </row>
    <row r="14" spans="1:16" ht="23.45" customHeight="1" x14ac:dyDescent="0.25">
      <c r="A14" s="839" t="s">
        <v>14</v>
      </c>
      <c r="B14" s="839"/>
      <c r="C14" s="839"/>
      <c r="D14" s="839"/>
      <c r="E14" s="45" t="s">
        <v>110</v>
      </c>
      <c r="F14" s="224"/>
      <c r="G14" s="835" t="s">
        <v>15</v>
      </c>
      <c r="H14" s="836"/>
      <c r="I14" s="301">
        <f>SUM(I15:I19)</f>
        <v>1923.5</v>
      </c>
      <c r="J14" s="301">
        <f>SUM(J15:J19)</f>
        <v>33990</v>
      </c>
      <c r="K14" s="1243">
        <f>SUM(K15:L19)</f>
        <v>240840</v>
      </c>
      <c r="L14" s="1244"/>
      <c r="M14" s="1243">
        <f>SUM(M15:N19)</f>
        <v>9120</v>
      </c>
      <c r="N14" s="1244"/>
      <c r="O14" s="1243">
        <f>SUM(O15:P19)</f>
        <v>12080</v>
      </c>
      <c r="P14" s="1244"/>
    </row>
    <row r="15" spans="1:16" ht="23.45" customHeight="1" x14ac:dyDescent="0.25">
      <c r="A15" s="883" t="s">
        <v>83</v>
      </c>
      <c r="B15" s="883"/>
      <c r="C15" s="883"/>
      <c r="D15" s="883"/>
      <c r="E15" s="224"/>
      <c r="F15" s="224">
        <v>22</v>
      </c>
      <c r="G15" s="820" t="s">
        <v>15</v>
      </c>
      <c r="H15" s="822"/>
      <c r="I15" s="290">
        <v>163.9</v>
      </c>
      <c r="J15" s="290">
        <v>2220</v>
      </c>
      <c r="K15" s="1245">
        <v>3840</v>
      </c>
      <c r="L15" s="1246"/>
      <c r="M15" s="1245">
        <v>4670</v>
      </c>
      <c r="N15" s="1246"/>
      <c r="O15" s="1247">
        <v>3130</v>
      </c>
      <c r="P15" s="1247"/>
    </row>
    <row r="16" spans="1:16" ht="23.45" customHeight="1" x14ac:dyDescent="0.25">
      <c r="A16" s="883" t="s">
        <v>107</v>
      </c>
      <c r="B16" s="883"/>
      <c r="C16" s="883"/>
      <c r="D16" s="883"/>
      <c r="E16" s="461"/>
      <c r="F16" s="461">
        <v>25</v>
      </c>
      <c r="G16" s="820" t="s">
        <v>15</v>
      </c>
      <c r="H16" s="822"/>
      <c r="I16" s="466"/>
      <c r="J16" s="466">
        <v>5000</v>
      </c>
      <c r="K16" s="1245"/>
      <c r="L16" s="1246"/>
      <c r="M16" s="1245"/>
      <c r="N16" s="1246"/>
      <c r="O16" s="1247">
        <v>5000</v>
      </c>
      <c r="P16" s="1247"/>
    </row>
    <row r="17" spans="1:16" ht="23.45" customHeight="1" x14ac:dyDescent="0.25">
      <c r="A17" s="883" t="s">
        <v>171</v>
      </c>
      <c r="B17" s="883"/>
      <c r="C17" s="883"/>
      <c r="D17" s="883"/>
      <c r="E17" s="224"/>
      <c r="F17" s="224">
        <v>28</v>
      </c>
      <c r="G17" s="820" t="s">
        <v>15</v>
      </c>
      <c r="H17" s="822"/>
      <c r="I17" s="290">
        <v>1699.5</v>
      </c>
      <c r="J17" s="290">
        <v>3500</v>
      </c>
      <c r="K17" s="1245">
        <v>4050</v>
      </c>
      <c r="L17" s="1246"/>
      <c r="M17" s="1245">
        <v>4050</v>
      </c>
      <c r="N17" s="1246"/>
      <c r="O17" s="1247">
        <v>3550</v>
      </c>
      <c r="P17" s="1247"/>
    </row>
    <row r="18" spans="1:16" ht="23.45" customHeight="1" x14ac:dyDescent="0.25">
      <c r="A18" s="883" t="s">
        <v>98</v>
      </c>
      <c r="B18" s="883"/>
      <c r="C18" s="883"/>
      <c r="D18" s="883"/>
      <c r="E18" s="224"/>
      <c r="F18" s="224">
        <v>31</v>
      </c>
      <c r="G18" s="841" t="s">
        <v>15</v>
      </c>
      <c r="H18" s="841"/>
      <c r="I18" s="290">
        <v>28.1</v>
      </c>
      <c r="J18" s="290">
        <v>23030</v>
      </c>
      <c r="K18" s="1245">
        <v>232680</v>
      </c>
      <c r="L18" s="1246"/>
      <c r="M18" s="1245">
        <v>130</v>
      </c>
      <c r="N18" s="1246"/>
      <c r="O18" s="1247">
        <v>130</v>
      </c>
      <c r="P18" s="1247"/>
    </row>
    <row r="19" spans="1:16" ht="23.45" customHeight="1" x14ac:dyDescent="0.25">
      <c r="A19" s="883" t="s">
        <v>101</v>
      </c>
      <c r="B19" s="883"/>
      <c r="C19" s="883"/>
      <c r="D19" s="883"/>
      <c r="E19" s="224"/>
      <c r="F19" s="224">
        <v>33</v>
      </c>
      <c r="G19" s="841" t="s">
        <v>15</v>
      </c>
      <c r="H19" s="841"/>
      <c r="I19" s="290">
        <v>32</v>
      </c>
      <c r="J19" s="290">
        <v>240</v>
      </c>
      <c r="K19" s="1245">
        <v>270</v>
      </c>
      <c r="L19" s="1246"/>
      <c r="M19" s="1245">
        <v>270</v>
      </c>
      <c r="N19" s="1246"/>
      <c r="O19" s="1247">
        <v>270</v>
      </c>
      <c r="P19" s="1247"/>
    </row>
    <row r="20" spans="1:16" ht="14.45" customHeight="1" x14ac:dyDescent="0.25"/>
    <row r="21" spans="1:16" ht="22.5" customHeight="1" x14ac:dyDescent="0.25">
      <c r="A21" s="854" t="s">
        <v>7</v>
      </c>
      <c r="B21" s="856"/>
      <c r="C21" s="860" t="s">
        <v>2</v>
      </c>
      <c r="D21" s="860"/>
      <c r="E21" s="860"/>
      <c r="F21" s="860"/>
      <c r="G21" s="841">
        <v>2015</v>
      </c>
      <c r="H21" s="841"/>
      <c r="I21" s="224">
        <v>2016</v>
      </c>
      <c r="J21" s="224">
        <v>2017</v>
      </c>
      <c r="K21" s="841">
        <v>2018</v>
      </c>
      <c r="L21" s="841"/>
      <c r="M21" s="841">
        <v>2019</v>
      </c>
      <c r="N21" s="841"/>
      <c r="O21" s="841">
        <v>2020</v>
      </c>
      <c r="P21" s="841"/>
    </row>
    <row r="22" spans="1:16" ht="35.450000000000003" customHeight="1" x14ac:dyDescent="0.25">
      <c r="A22" s="857"/>
      <c r="B22" s="859"/>
      <c r="C22" s="224" t="s">
        <v>16</v>
      </c>
      <c r="D22" s="224" t="s">
        <v>17</v>
      </c>
      <c r="E22" s="224" t="s">
        <v>8</v>
      </c>
      <c r="F22" s="230" t="s">
        <v>9</v>
      </c>
      <c r="G22" s="820" t="s">
        <v>10</v>
      </c>
      <c r="H22" s="822"/>
      <c r="I22" s="224" t="s">
        <v>10</v>
      </c>
      <c r="J22" s="224" t="s">
        <v>11</v>
      </c>
      <c r="K22" s="820" t="s">
        <v>12</v>
      </c>
      <c r="L22" s="822"/>
      <c r="M22" s="820" t="s">
        <v>13</v>
      </c>
      <c r="N22" s="822"/>
      <c r="O22" s="820" t="s">
        <v>13</v>
      </c>
      <c r="P22" s="822"/>
    </row>
    <row r="23" spans="1:16" ht="68.25" customHeight="1" x14ac:dyDescent="0.25">
      <c r="A23" s="823" t="s">
        <v>129</v>
      </c>
      <c r="B23" s="825"/>
      <c r="C23" s="8"/>
      <c r="D23" s="8"/>
      <c r="E23" s="8"/>
      <c r="F23" s="8"/>
      <c r="G23" s="844" t="s">
        <v>15</v>
      </c>
      <c r="H23" s="844"/>
      <c r="I23" s="308">
        <f>I24+I25+I29</f>
        <v>1923.5</v>
      </c>
      <c r="J23" s="308">
        <f>J24+J25+J29</f>
        <v>33990</v>
      </c>
      <c r="K23" s="1248">
        <f>K24+K25+K29</f>
        <v>240840</v>
      </c>
      <c r="L23" s="1249"/>
      <c r="M23" s="1248">
        <f>M24+M25+M29</f>
        <v>9120</v>
      </c>
      <c r="N23" s="1249"/>
      <c r="O23" s="1248">
        <f>O24+O25+O29</f>
        <v>12080</v>
      </c>
      <c r="P23" s="1249"/>
    </row>
    <row r="24" spans="1:16" ht="43.9" customHeight="1" x14ac:dyDescent="0.25">
      <c r="A24" s="910" t="s">
        <v>19</v>
      </c>
      <c r="B24" s="911"/>
      <c r="C24" s="459">
        <v>2</v>
      </c>
      <c r="D24" s="460"/>
      <c r="E24" s="460"/>
      <c r="F24" s="460"/>
      <c r="G24" s="841" t="s">
        <v>15</v>
      </c>
      <c r="H24" s="841"/>
      <c r="I24" s="289"/>
      <c r="J24" s="309"/>
      <c r="K24" s="1250"/>
      <c r="L24" s="1250"/>
      <c r="M24" s="1250"/>
      <c r="N24" s="1250"/>
      <c r="O24" s="1250"/>
      <c r="P24" s="1250"/>
    </row>
    <row r="25" spans="1:16" ht="46.9" customHeight="1" x14ac:dyDescent="0.25">
      <c r="A25" s="910" t="s">
        <v>20</v>
      </c>
      <c r="B25" s="911"/>
      <c r="C25" s="459">
        <v>2</v>
      </c>
      <c r="D25" s="460">
        <v>2</v>
      </c>
      <c r="E25" s="459" t="s">
        <v>110</v>
      </c>
      <c r="F25" s="460"/>
      <c r="G25" s="841" t="s">
        <v>15</v>
      </c>
      <c r="H25" s="841"/>
      <c r="I25" s="289"/>
      <c r="J25" s="310">
        <f>J26+J27+J28</f>
        <v>0</v>
      </c>
      <c r="K25" s="1251">
        <f>K26+K27+K28</f>
        <v>0</v>
      </c>
      <c r="L25" s="1251"/>
      <c r="M25" s="1251">
        <f>M26+M27+M28</f>
        <v>0</v>
      </c>
      <c r="N25" s="1251"/>
      <c r="O25" s="1251">
        <f>O26+O27+O28</f>
        <v>0</v>
      </c>
      <c r="P25" s="1251"/>
    </row>
    <row r="26" spans="1:16" ht="90.75" customHeight="1" x14ac:dyDescent="0.25">
      <c r="A26" s="912" t="s">
        <v>130</v>
      </c>
      <c r="B26" s="913"/>
      <c r="C26" s="460"/>
      <c r="D26" s="460"/>
      <c r="E26" s="459"/>
      <c r="F26" s="460">
        <v>13</v>
      </c>
      <c r="G26" s="841" t="s">
        <v>15</v>
      </c>
      <c r="H26" s="841"/>
      <c r="I26" s="289"/>
      <c r="J26" s="309"/>
      <c r="K26" s="1250"/>
      <c r="L26" s="1250"/>
      <c r="M26" s="1250"/>
      <c r="N26" s="1250"/>
      <c r="O26" s="1250"/>
      <c r="P26" s="1250"/>
    </row>
    <row r="27" spans="1:16" ht="93.6" customHeight="1" x14ac:dyDescent="0.25">
      <c r="A27" s="912" t="s">
        <v>131</v>
      </c>
      <c r="B27" s="913"/>
      <c r="C27" s="460"/>
      <c r="D27" s="460"/>
      <c r="E27" s="459"/>
      <c r="F27" s="460">
        <v>59</v>
      </c>
      <c r="G27" s="820" t="s">
        <v>15</v>
      </c>
      <c r="H27" s="822"/>
      <c r="I27" s="289"/>
      <c r="J27" s="309"/>
      <c r="K27" s="1250">
        <v>397800</v>
      </c>
      <c r="L27" s="1250"/>
      <c r="M27" s="1250">
        <v>248000</v>
      </c>
      <c r="N27" s="1250"/>
      <c r="O27" s="1250">
        <v>387200</v>
      </c>
      <c r="P27" s="1250"/>
    </row>
    <row r="28" spans="1:16" ht="112.15" customHeight="1" x14ac:dyDescent="0.25">
      <c r="A28" s="1252" t="s">
        <v>437</v>
      </c>
      <c r="B28" s="1253"/>
      <c r="C28" s="459"/>
      <c r="D28" s="459"/>
      <c r="E28" s="459"/>
      <c r="F28" s="153">
        <v>47</v>
      </c>
      <c r="G28" s="820" t="s">
        <v>15</v>
      </c>
      <c r="H28" s="822"/>
      <c r="I28" s="289"/>
      <c r="J28" s="311"/>
      <c r="K28" s="1254">
        <v>-397800</v>
      </c>
      <c r="L28" s="1255"/>
      <c r="M28" s="1254">
        <v>-248000</v>
      </c>
      <c r="N28" s="1255"/>
      <c r="O28" s="1254">
        <v>-387200</v>
      </c>
      <c r="P28" s="1255"/>
    </row>
    <row r="29" spans="1:16" ht="69" customHeight="1" x14ac:dyDescent="0.25">
      <c r="A29" s="910" t="s">
        <v>21</v>
      </c>
      <c r="B29" s="911"/>
      <c r="C29" s="459">
        <v>1</v>
      </c>
      <c r="D29" s="460"/>
      <c r="E29" s="459" t="s">
        <v>110</v>
      </c>
      <c r="F29" s="460">
        <v>10</v>
      </c>
      <c r="G29" s="820" t="s">
        <v>15</v>
      </c>
      <c r="H29" s="822"/>
      <c r="I29" s="292">
        <v>1923.5</v>
      </c>
      <c r="J29" s="309">
        <v>33990</v>
      </c>
      <c r="K29" s="1256">
        <v>240840</v>
      </c>
      <c r="L29" s="1257"/>
      <c r="M29" s="1256">
        <v>9120</v>
      </c>
      <c r="N29" s="1257"/>
      <c r="O29" s="1256">
        <v>12080</v>
      </c>
      <c r="P29" s="1257"/>
    </row>
    <row r="30" spans="1:16" ht="20.45" customHeight="1" x14ac:dyDescent="0.25">
      <c r="A30" s="826"/>
      <c r="B30" s="828"/>
      <c r="C30" s="8"/>
      <c r="D30" s="8"/>
      <c r="E30" s="8"/>
      <c r="F30" s="8"/>
      <c r="G30" s="820"/>
      <c r="H30" s="822"/>
      <c r="I30" s="289"/>
      <c r="J30" s="309"/>
      <c r="K30" s="1256"/>
      <c r="L30" s="1257"/>
      <c r="M30" s="1256"/>
      <c r="N30" s="1257"/>
      <c r="O30" s="1256"/>
      <c r="P30" s="1257"/>
    </row>
    <row r="31" spans="1:16" ht="14.45" customHeight="1" x14ac:dyDescent="0.25"/>
    <row r="32" spans="1:16" ht="21" customHeight="1" x14ac:dyDescent="0.25">
      <c r="A32" s="906" t="s">
        <v>22</v>
      </c>
      <c r="B32" s="907"/>
      <c r="C32" s="907"/>
      <c r="D32" s="907"/>
      <c r="E32" s="907"/>
      <c r="F32" s="907"/>
      <c r="G32" s="907"/>
      <c r="H32" s="907"/>
      <c r="I32" s="907"/>
      <c r="J32" s="907"/>
      <c r="K32" s="907"/>
      <c r="L32" s="907"/>
      <c r="M32" s="907"/>
      <c r="N32" s="907"/>
      <c r="O32" s="907"/>
      <c r="P32" s="908"/>
    </row>
    <row r="33" spans="1:16" ht="25.15" customHeight="1" x14ac:dyDescent="0.25">
      <c r="A33" s="841" t="s">
        <v>7</v>
      </c>
      <c r="B33" s="841"/>
      <c r="C33" s="841"/>
      <c r="D33" s="841" t="s">
        <v>2</v>
      </c>
      <c r="E33" s="841"/>
      <c r="F33" s="841"/>
      <c r="G33" s="841" t="s">
        <v>433</v>
      </c>
      <c r="H33" s="841"/>
      <c r="I33" s="841"/>
      <c r="J33" s="841"/>
      <c r="K33" s="841" t="s">
        <v>306</v>
      </c>
      <c r="L33" s="841"/>
      <c r="M33" s="841"/>
      <c r="N33" s="841" t="s">
        <v>434</v>
      </c>
      <c r="O33" s="841"/>
      <c r="P33" s="841"/>
    </row>
    <row r="34" spans="1:16" ht="64.150000000000006" customHeight="1" x14ac:dyDescent="0.25">
      <c r="A34" s="841"/>
      <c r="B34" s="841"/>
      <c r="C34" s="841"/>
      <c r="D34" s="224" t="s">
        <v>8</v>
      </c>
      <c r="E34" s="871" t="s">
        <v>23</v>
      </c>
      <c r="F34" s="871"/>
      <c r="G34" s="909" t="s">
        <v>24</v>
      </c>
      <c r="H34" s="909"/>
      <c r="I34" s="231" t="s">
        <v>25</v>
      </c>
      <c r="J34" s="231" t="s">
        <v>26</v>
      </c>
      <c r="K34" s="231" t="s">
        <v>24</v>
      </c>
      <c r="L34" s="231" t="s">
        <v>25</v>
      </c>
      <c r="M34" s="231" t="s">
        <v>26</v>
      </c>
      <c r="N34" s="231" t="s">
        <v>24</v>
      </c>
      <c r="O34" s="231" t="s">
        <v>25</v>
      </c>
      <c r="P34" s="231" t="s">
        <v>26</v>
      </c>
    </row>
    <row r="35" spans="1:16" ht="20.45" customHeight="1" x14ac:dyDescent="0.25">
      <c r="A35" s="883" t="s">
        <v>27</v>
      </c>
      <c r="B35" s="883"/>
      <c r="C35" s="883"/>
      <c r="D35" s="224"/>
      <c r="E35" s="841">
        <v>3</v>
      </c>
      <c r="F35" s="841"/>
      <c r="G35" s="1260">
        <f>G36+G37</f>
        <v>240840</v>
      </c>
      <c r="H35" s="1260"/>
      <c r="I35" s="301"/>
      <c r="J35" s="301"/>
      <c r="K35" s="301">
        <f>K36+K37</f>
        <v>9120</v>
      </c>
      <c r="L35" s="301"/>
      <c r="M35" s="301"/>
      <c r="N35" s="301">
        <f>N36+N37</f>
        <v>12080</v>
      </c>
      <c r="O35" s="301"/>
      <c r="P35" s="301"/>
    </row>
    <row r="36" spans="1:16" s="12" customFormat="1" ht="20.45" customHeight="1" x14ac:dyDescent="0.25">
      <c r="A36" s="898" t="s">
        <v>127</v>
      </c>
      <c r="B36" s="898"/>
      <c r="C36" s="898"/>
      <c r="D36" s="229" t="s">
        <v>28</v>
      </c>
      <c r="E36" s="899"/>
      <c r="F36" s="899"/>
      <c r="G36" s="1258">
        <v>8840</v>
      </c>
      <c r="H36" s="1259"/>
      <c r="I36" s="312"/>
      <c r="J36" s="312"/>
      <c r="K36" s="312">
        <v>9120</v>
      </c>
      <c r="L36" s="312"/>
      <c r="M36" s="312"/>
      <c r="N36" s="312">
        <v>12080</v>
      </c>
      <c r="O36" s="312"/>
      <c r="P36" s="312"/>
    </row>
    <row r="37" spans="1:16" s="12" customFormat="1" ht="20.45" customHeight="1" x14ac:dyDescent="0.25">
      <c r="A37" s="900" t="s">
        <v>29</v>
      </c>
      <c r="B37" s="901"/>
      <c r="C37" s="902"/>
      <c r="D37" s="229" t="s">
        <v>30</v>
      </c>
      <c r="E37" s="903"/>
      <c r="F37" s="904"/>
      <c r="G37" s="1258">
        <v>232000</v>
      </c>
      <c r="H37" s="1259"/>
      <c r="I37" s="312"/>
      <c r="J37" s="312"/>
      <c r="K37" s="312"/>
      <c r="L37" s="312"/>
      <c r="M37" s="312"/>
      <c r="N37" s="312"/>
      <c r="O37" s="312"/>
      <c r="P37" s="312"/>
    </row>
    <row r="38" spans="1:16" s="12" customFormat="1" ht="20.45" customHeight="1" x14ac:dyDescent="0.25">
      <c r="A38" s="903"/>
      <c r="B38" s="905"/>
      <c r="C38" s="904"/>
      <c r="D38" s="229"/>
      <c r="E38" s="903"/>
      <c r="F38" s="904"/>
      <c r="G38" s="1258"/>
      <c r="H38" s="1259"/>
      <c r="I38" s="312"/>
      <c r="J38" s="312"/>
      <c r="K38" s="312"/>
      <c r="L38" s="312"/>
      <c r="M38" s="312"/>
      <c r="N38" s="312"/>
      <c r="O38" s="312"/>
      <c r="P38" s="312"/>
    </row>
    <row r="39" spans="1:16" ht="20.45" customHeight="1" x14ac:dyDescent="0.25">
      <c r="A39" s="883" t="s">
        <v>27</v>
      </c>
      <c r="B39" s="883"/>
      <c r="C39" s="883"/>
      <c r="D39" s="224"/>
      <c r="E39" s="841"/>
      <c r="F39" s="841"/>
      <c r="G39" s="1260">
        <f>G40+G41</f>
        <v>240840</v>
      </c>
      <c r="H39" s="1260"/>
      <c r="I39" s="301"/>
      <c r="J39" s="301"/>
      <c r="K39" s="301">
        <f>K40+K41</f>
        <v>9120</v>
      </c>
      <c r="L39" s="301"/>
      <c r="M39" s="301"/>
      <c r="N39" s="301">
        <f>N40+N41</f>
        <v>12080</v>
      </c>
      <c r="O39" s="301"/>
      <c r="P39" s="301"/>
    </row>
    <row r="40" spans="1:16" s="12" customFormat="1" ht="20.45" customHeight="1" x14ac:dyDescent="0.25">
      <c r="A40" s="898" t="s">
        <v>31</v>
      </c>
      <c r="B40" s="898"/>
      <c r="C40" s="898"/>
      <c r="D40" s="65" t="s">
        <v>110</v>
      </c>
      <c r="E40" s="899">
        <v>2</v>
      </c>
      <c r="F40" s="899"/>
      <c r="G40" s="1261">
        <v>0</v>
      </c>
      <c r="H40" s="1261"/>
      <c r="I40" s="312"/>
      <c r="J40" s="312"/>
      <c r="K40" s="312">
        <v>0</v>
      </c>
      <c r="L40" s="312"/>
      <c r="M40" s="312"/>
      <c r="N40" s="312">
        <v>0</v>
      </c>
      <c r="O40" s="312"/>
      <c r="P40" s="312"/>
    </row>
    <row r="41" spans="1:16" s="12" customFormat="1" ht="20.45" customHeight="1" x14ac:dyDescent="0.25">
      <c r="A41" s="898" t="s">
        <v>32</v>
      </c>
      <c r="B41" s="898"/>
      <c r="C41" s="898"/>
      <c r="D41" s="65" t="s">
        <v>110</v>
      </c>
      <c r="E41" s="899">
        <v>1</v>
      </c>
      <c r="F41" s="899"/>
      <c r="G41" s="1261">
        <v>240840</v>
      </c>
      <c r="H41" s="1261"/>
      <c r="I41" s="312"/>
      <c r="J41" s="312"/>
      <c r="K41" s="312">
        <v>9120</v>
      </c>
      <c r="L41" s="312"/>
      <c r="M41" s="312"/>
      <c r="N41" s="312">
        <v>12080</v>
      </c>
      <c r="O41" s="312"/>
      <c r="P41" s="312"/>
    </row>
    <row r="42" spans="1:16" ht="20.45" customHeight="1" x14ac:dyDescent="0.25">
      <c r="A42" s="883"/>
      <c r="B42" s="883"/>
      <c r="C42" s="883"/>
      <c r="D42" s="8"/>
      <c r="E42" s="841"/>
      <c r="F42" s="841"/>
      <c r="G42" s="1247"/>
      <c r="H42" s="1247"/>
      <c r="I42" s="290"/>
      <c r="J42" s="290"/>
      <c r="K42" s="290"/>
      <c r="L42" s="290"/>
      <c r="M42" s="290"/>
      <c r="N42" s="290"/>
      <c r="O42" s="290"/>
      <c r="P42" s="290"/>
    </row>
    <row r="43" spans="1:16" ht="19.149999999999999" customHeight="1" x14ac:dyDescent="0.25"/>
    <row r="44" spans="1:16" x14ac:dyDescent="0.25">
      <c r="A44" s="839" t="s">
        <v>33</v>
      </c>
      <c r="B44" s="839"/>
      <c r="C44" s="839"/>
      <c r="D44" s="839"/>
      <c r="E44" s="839"/>
      <c r="F44" s="839"/>
      <c r="G44" s="839"/>
      <c r="H44" s="839"/>
      <c r="I44" s="839"/>
      <c r="J44" s="839"/>
      <c r="K44" s="839"/>
      <c r="L44" s="839"/>
      <c r="M44" s="839"/>
      <c r="N44" s="839"/>
      <c r="O44" s="839"/>
      <c r="P44" s="839"/>
    </row>
    <row r="45" spans="1:16" x14ac:dyDescent="0.25">
      <c r="A45" s="841" t="s">
        <v>7</v>
      </c>
      <c r="B45" s="841"/>
      <c r="C45" s="841" t="s">
        <v>2</v>
      </c>
      <c r="D45" s="841"/>
      <c r="E45" s="841"/>
      <c r="F45" s="841"/>
      <c r="G45" s="841"/>
      <c r="H45" s="841"/>
      <c r="I45" s="854" t="s">
        <v>34</v>
      </c>
      <c r="J45" s="856"/>
      <c r="K45" s="224">
        <v>2015</v>
      </c>
      <c r="L45" s="224">
        <v>2016</v>
      </c>
      <c r="M45" s="224">
        <v>2017</v>
      </c>
      <c r="N45" s="224">
        <v>2018</v>
      </c>
      <c r="O45" s="224">
        <v>2019</v>
      </c>
      <c r="P45" s="224">
        <v>2020</v>
      </c>
    </row>
    <row r="46" spans="1:16" ht="51.6" customHeight="1" x14ac:dyDescent="0.25">
      <c r="A46" s="841"/>
      <c r="B46" s="841"/>
      <c r="C46" s="230" t="s">
        <v>35</v>
      </c>
      <c r="D46" s="230" t="s">
        <v>36</v>
      </c>
      <c r="E46" s="230" t="s">
        <v>37</v>
      </c>
      <c r="F46" s="230" t="s">
        <v>38</v>
      </c>
      <c r="G46" s="230" t="s">
        <v>39</v>
      </c>
      <c r="H46" s="230" t="s">
        <v>40</v>
      </c>
      <c r="I46" s="857"/>
      <c r="J46" s="859"/>
      <c r="K46" s="231" t="s">
        <v>10</v>
      </c>
      <c r="L46" s="231" t="s">
        <v>10</v>
      </c>
      <c r="M46" s="231" t="s">
        <v>11</v>
      </c>
      <c r="N46" s="231" t="s">
        <v>12</v>
      </c>
      <c r="O46" s="231" t="s">
        <v>13</v>
      </c>
      <c r="P46" s="231" t="s">
        <v>13</v>
      </c>
    </row>
    <row r="47" spans="1:16" x14ac:dyDescent="0.25">
      <c r="A47" s="851" t="s">
        <v>27</v>
      </c>
      <c r="B47" s="853"/>
      <c r="C47" s="13"/>
      <c r="D47" s="13"/>
      <c r="E47" s="13"/>
      <c r="F47" s="13"/>
      <c r="G47" s="13"/>
      <c r="H47" s="13"/>
      <c r="I47" s="888"/>
      <c r="J47" s="889"/>
      <c r="K47" s="226" t="s">
        <v>15</v>
      </c>
      <c r="L47" s="226" t="s">
        <v>15</v>
      </c>
      <c r="M47" s="308">
        <f>M48+M49+M50</f>
        <v>0</v>
      </c>
      <c r="N47" s="308">
        <f>N48+N49+N50</f>
        <v>0</v>
      </c>
      <c r="O47" s="308">
        <f t="shared" ref="O47:P47" si="0">O48+O49+O50</f>
        <v>0</v>
      </c>
      <c r="P47" s="308">
        <f t="shared" si="0"/>
        <v>0</v>
      </c>
    </row>
    <row r="48" spans="1:16" ht="91.5" customHeight="1" x14ac:dyDescent="0.25">
      <c r="A48" s="1262" t="s">
        <v>130</v>
      </c>
      <c r="B48" s="1263"/>
      <c r="C48" s="8">
        <v>298</v>
      </c>
      <c r="D48" s="8">
        <v>2</v>
      </c>
      <c r="E48" s="152">
        <v>999</v>
      </c>
      <c r="F48" s="8">
        <v>432</v>
      </c>
      <c r="G48" s="8">
        <v>70091</v>
      </c>
      <c r="H48" s="8">
        <v>132221</v>
      </c>
      <c r="I48" s="220" t="s">
        <v>336</v>
      </c>
      <c r="J48" s="228"/>
      <c r="K48" s="226" t="s">
        <v>15</v>
      </c>
      <c r="L48" s="226"/>
      <c r="M48" s="311"/>
      <c r="N48" s="309"/>
      <c r="O48" s="299"/>
      <c r="P48" s="309"/>
    </row>
    <row r="49" spans="1:16" ht="104.25" customHeight="1" x14ac:dyDescent="0.25">
      <c r="A49" s="1264" t="s">
        <v>131</v>
      </c>
      <c r="B49" s="1265"/>
      <c r="C49" s="8">
        <v>298</v>
      </c>
      <c r="D49" s="8">
        <v>2</v>
      </c>
      <c r="E49" s="152" t="s">
        <v>337</v>
      </c>
      <c r="F49" s="8">
        <v>432</v>
      </c>
      <c r="G49" s="8">
        <v>70091</v>
      </c>
      <c r="H49" s="153" t="s">
        <v>158</v>
      </c>
      <c r="I49" s="220" t="s">
        <v>338</v>
      </c>
      <c r="J49" s="228"/>
      <c r="K49" s="226" t="s">
        <v>15</v>
      </c>
      <c r="L49" s="226"/>
      <c r="M49" s="311"/>
      <c r="N49" s="298">
        <v>397800</v>
      </c>
      <c r="O49" s="298">
        <v>248000</v>
      </c>
      <c r="P49" s="309">
        <v>387200</v>
      </c>
    </row>
    <row r="50" spans="1:16" ht="110.45" customHeight="1" x14ac:dyDescent="0.25">
      <c r="A50" s="1252" t="s">
        <v>437</v>
      </c>
      <c r="B50" s="1253"/>
      <c r="C50" s="8">
        <v>2.98</v>
      </c>
      <c r="D50" s="8">
        <v>2</v>
      </c>
      <c r="E50" s="152" t="s">
        <v>337</v>
      </c>
      <c r="F50" s="153" t="s">
        <v>447</v>
      </c>
      <c r="G50" s="8">
        <v>70091</v>
      </c>
      <c r="H50" s="8">
        <v>471330</v>
      </c>
      <c r="I50" s="1266" t="s">
        <v>448</v>
      </c>
      <c r="J50" s="908"/>
      <c r="K50" s="224" t="s">
        <v>15</v>
      </c>
      <c r="L50" s="224"/>
      <c r="M50" s="311"/>
      <c r="N50" s="310">
        <v>-397800</v>
      </c>
      <c r="O50" s="310">
        <v>-248000</v>
      </c>
      <c r="P50" s="309">
        <v>-387200</v>
      </c>
    </row>
    <row r="51" spans="1:16" ht="32.25" customHeight="1" x14ac:dyDescent="0.25">
      <c r="A51" s="1267" t="s">
        <v>133</v>
      </c>
      <c r="B51" s="1268"/>
      <c r="C51" s="254"/>
      <c r="D51" s="33"/>
      <c r="E51" s="13"/>
      <c r="F51" s="13"/>
      <c r="G51" s="13"/>
      <c r="H51" s="8">
        <v>910000</v>
      </c>
      <c r="I51" s="227"/>
      <c r="J51" s="228"/>
      <c r="K51" s="226" t="s">
        <v>15</v>
      </c>
      <c r="L51" s="226"/>
      <c r="M51" s="313"/>
      <c r="N51" s="298"/>
      <c r="O51" s="314"/>
      <c r="P51" s="308"/>
    </row>
    <row r="52" spans="1:16" ht="30.6" customHeight="1" x14ac:dyDescent="0.25">
      <c r="A52" s="1269" t="s">
        <v>134</v>
      </c>
      <c r="B52" s="1270"/>
      <c r="C52" s="13"/>
      <c r="D52" s="13"/>
      <c r="E52" s="13"/>
      <c r="F52" s="13"/>
      <c r="G52" s="13"/>
      <c r="H52" s="8">
        <v>930000</v>
      </c>
      <c r="I52" s="227"/>
      <c r="J52" s="228"/>
      <c r="K52" s="226" t="s">
        <v>15</v>
      </c>
      <c r="L52" s="226"/>
      <c r="M52" s="313"/>
      <c r="N52" s="308"/>
      <c r="O52" s="308"/>
      <c r="P52" s="308"/>
    </row>
    <row r="53" spans="1:16" x14ac:dyDescent="0.25">
      <c r="A53" s="851" t="s">
        <v>135</v>
      </c>
      <c r="B53" s="853"/>
      <c r="C53" s="13"/>
      <c r="D53" s="13"/>
      <c r="E53" s="13"/>
      <c r="F53" s="13"/>
      <c r="G53" s="13"/>
      <c r="H53" s="13"/>
      <c r="I53" s="227"/>
      <c r="J53" s="228"/>
      <c r="K53" s="226"/>
      <c r="L53" s="226"/>
      <c r="M53" s="313"/>
      <c r="N53" s="308"/>
      <c r="O53" s="308"/>
      <c r="P53" s="308"/>
    </row>
    <row r="54" spans="1:16" ht="77.45" customHeight="1" x14ac:dyDescent="0.25">
      <c r="A54" s="1233" t="s">
        <v>136</v>
      </c>
      <c r="B54" s="1234"/>
      <c r="C54" s="8"/>
      <c r="D54" s="8"/>
      <c r="E54" s="152"/>
      <c r="F54" s="8"/>
      <c r="G54" s="8"/>
      <c r="H54" s="23"/>
      <c r="I54" s="154"/>
      <c r="J54" s="155"/>
      <c r="K54" s="224" t="s">
        <v>15</v>
      </c>
      <c r="L54" s="224"/>
      <c r="M54" s="315"/>
      <c r="N54" s="316">
        <f>N55+N56+N57</f>
        <v>0</v>
      </c>
      <c r="O54" s="316">
        <f t="shared" ref="O54:P54" si="1">O55+O56+O57</f>
        <v>0</v>
      </c>
      <c r="P54" s="316">
        <f t="shared" si="1"/>
        <v>0</v>
      </c>
    </row>
    <row r="55" spans="1:16" ht="93" customHeight="1" x14ac:dyDescent="0.25">
      <c r="A55" s="1262" t="s">
        <v>130</v>
      </c>
      <c r="B55" s="1263"/>
      <c r="C55" s="8">
        <v>298</v>
      </c>
      <c r="D55" s="8">
        <v>2</v>
      </c>
      <c r="E55" s="152">
        <v>999</v>
      </c>
      <c r="F55" s="8">
        <v>432</v>
      </c>
      <c r="G55" s="8">
        <v>70091</v>
      </c>
      <c r="H55" s="8">
        <v>132221</v>
      </c>
      <c r="I55" s="220" t="s">
        <v>336</v>
      </c>
      <c r="J55" s="155"/>
      <c r="K55" s="224" t="s">
        <v>15</v>
      </c>
      <c r="L55" s="224"/>
      <c r="M55" s="311"/>
      <c r="N55" s="309"/>
      <c r="O55" s="299"/>
      <c r="P55" s="309"/>
    </row>
    <row r="56" spans="1:16" ht="100.15" customHeight="1" x14ac:dyDescent="0.25">
      <c r="A56" s="1264" t="s">
        <v>131</v>
      </c>
      <c r="B56" s="1265"/>
      <c r="C56" s="8">
        <v>298</v>
      </c>
      <c r="D56" s="8">
        <v>2</v>
      </c>
      <c r="E56" s="152" t="s">
        <v>337</v>
      </c>
      <c r="F56" s="8">
        <v>432</v>
      </c>
      <c r="G56" s="8">
        <v>70091</v>
      </c>
      <c r="H56" s="153" t="s">
        <v>158</v>
      </c>
      <c r="I56" s="220" t="s">
        <v>338</v>
      </c>
      <c r="J56" s="221"/>
      <c r="K56" s="224" t="s">
        <v>15</v>
      </c>
      <c r="L56" s="224"/>
      <c r="M56" s="315"/>
      <c r="N56" s="298">
        <v>397800</v>
      </c>
      <c r="O56" s="298">
        <v>248000</v>
      </c>
      <c r="P56" s="309">
        <v>387200</v>
      </c>
    </row>
    <row r="57" spans="1:16" ht="110.45" customHeight="1" x14ac:dyDescent="0.25">
      <c r="A57" s="1252" t="s">
        <v>437</v>
      </c>
      <c r="B57" s="1253"/>
      <c r="C57" s="8">
        <v>298</v>
      </c>
      <c r="D57" s="8">
        <v>2</v>
      </c>
      <c r="E57" s="152" t="s">
        <v>337</v>
      </c>
      <c r="F57" s="153" t="s">
        <v>447</v>
      </c>
      <c r="G57" s="8">
        <v>70091</v>
      </c>
      <c r="H57" s="8">
        <v>471330</v>
      </c>
      <c r="I57" s="1266" t="s">
        <v>448</v>
      </c>
      <c r="J57" s="908"/>
      <c r="K57" s="224" t="s">
        <v>15</v>
      </c>
      <c r="L57" s="224"/>
      <c r="M57" s="311"/>
      <c r="N57" s="310">
        <v>-397800</v>
      </c>
      <c r="O57" s="310">
        <v>-248000</v>
      </c>
      <c r="P57" s="309">
        <v>-387200</v>
      </c>
    </row>
    <row r="58" spans="1:16" ht="32.25" customHeight="1" x14ac:dyDescent="0.25">
      <c r="A58" s="1267" t="s">
        <v>133</v>
      </c>
      <c r="B58" s="1268"/>
      <c r="C58" s="254"/>
      <c r="D58" s="33"/>
      <c r="E58" s="13"/>
      <c r="F58" s="13"/>
      <c r="G58" s="13"/>
      <c r="H58" s="8">
        <v>910000</v>
      </c>
      <c r="I58" s="227"/>
      <c r="J58" s="228"/>
      <c r="K58" s="224" t="s">
        <v>15</v>
      </c>
      <c r="L58" s="224"/>
      <c r="M58" s="313"/>
      <c r="N58" s="298"/>
      <c r="O58" s="314"/>
      <c r="P58" s="308"/>
    </row>
    <row r="59" spans="1:16" ht="30.6" customHeight="1" x14ac:dyDescent="0.25">
      <c r="A59" s="1269" t="s">
        <v>134</v>
      </c>
      <c r="B59" s="1270"/>
      <c r="C59" s="13"/>
      <c r="D59" s="13"/>
      <c r="E59" s="13"/>
      <c r="F59" s="13"/>
      <c r="G59" s="13"/>
      <c r="H59" s="8">
        <v>930000</v>
      </c>
      <c r="I59" s="227"/>
      <c r="J59" s="228"/>
      <c r="K59" s="224" t="s">
        <v>15</v>
      </c>
      <c r="L59" s="224"/>
      <c r="M59" s="313"/>
      <c r="N59" s="308"/>
      <c r="O59" s="308"/>
      <c r="P59" s="308"/>
    </row>
    <row r="60" spans="1:16" x14ac:dyDescent="0.25">
      <c r="A60" s="826"/>
      <c r="B60" s="827"/>
    </row>
    <row r="61" spans="1:16" ht="26.25" customHeight="1" x14ac:dyDescent="0.25">
      <c r="A61" s="886" t="s">
        <v>41</v>
      </c>
      <c r="B61" s="886"/>
      <c r="C61" s="886"/>
      <c r="D61" s="886"/>
      <c r="E61" s="886"/>
      <c r="F61" s="886"/>
      <c r="G61" s="886"/>
      <c r="H61" s="886"/>
      <c r="I61" s="886"/>
      <c r="J61" s="886"/>
      <c r="K61" s="886"/>
      <c r="L61" s="886"/>
      <c r="M61" s="886"/>
      <c r="N61" s="886"/>
      <c r="O61" s="886"/>
      <c r="P61" s="887"/>
    </row>
    <row r="62" spans="1:16" ht="21.6" customHeight="1" x14ac:dyDescent="0.25">
      <c r="A62" s="884"/>
      <c r="B62" s="881"/>
      <c r="C62" s="884"/>
      <c r="D62" s="880"/>
      <c r="E62" s="880"/>
      <c r="F62" s="880"/>
      <c r="G62" s="880"/>
      <c r="H62" s="880"/>
      <c r="I62" s="880"/>
      <c r="J62" s="880"/>
      <c r="K62" s="880"/>
      <c r="L62" s="880"/>
      <c r="M62" s="880"/>
      <c r="N62" s="881"/>
      <c r="O62" s="860" t="s">
        <v>2</v>
      </c>
      <c r="P62" s="860"/>
    </row>
    <row r="63" spans="1:16" ht="20.25" customHeight="1" x14ac:dyDescent="0.25">
      <c r="A63" s="883" t="s">
        <v>42</v>
      </c>
      <c r="B63" s="883"/>
      <c r="C63" s="884" t="s">
        <v>138</v>
      </c>
      <c r="D63" s="880"/>
      <c r="E63" s="880"/>
      <c r="F63" s="880"/>
      <c r="G63" s="880"/>
      <c r="H63" s="880"/>
      <c r="I63" s="880"/>
      <c r="J63" s="880"/>
      <c r="K63" s="880"/>
      <c r="L63" s="880"/>
      <c r="M63" s="880"/>
      <c r="N63" s="881"/>
      <c r="O63" s="885" t="s">
        <v>139</v>
      </c>
      <c r="P63" s="885"/>
    </row>
    <row r="64" spans="1:16" ht="21.6" customHeight="1" x14ac:dyDescent="0.25">
      <c r="A64" s="883" t="s">
        <v>43</v>
      </c>
      <c r="B64" s="883"/>
      <c r="C64" s="884" t="s">
        <v>44</v>
      </c>
      <c r="D64" s="880"/>
      <c r="E64" s="880"/>
      <c r="F64" s="880"/>
      <c r="G64" s="880"/>
      <c r="H64" s="880"/>
      <c r="I64" s="880"/>
      <c r="J64" s="880"/>
      <c r="K64" s="880"/>
      <c r="L64" s="880"/>
      <c r="M64" s="880"/>
      <c r="N64" s="881"/>
      <c r="O64" s="860">
        <v>58</v>
      </c>
      <c r="P64" s="860"/>
    </row>
    <row r="65" spans="1:16" ht="21.6" customHeight="1" x14ac:dyDescent="0.25">
      <c r="A65" s="883" t="s">
        <v>45</v>
      </c>
      <c r="B65" s="883"/>
      <c r="C65" s="884" t="s">
        <v>140</v>
      </c>
      <c r="D65" s="880"/>
      <c r="E65" s="880"/>
      <c r="F65" s="880"/>
      <c r="G65" s="880"/>
      <c r="H65" s="880"/>
      <c r="I65" s="880"/>
      <c r="J65" s="880"/>
      <c r="K65" s="880"/>
      <c r="L65" s="880"/>
      <c r="M65" s="880"/>
      <c r="N65" s="881"/>
      <c r="O65" s="885" t="s">
        <v>141</v>
      </c>
      <c r="P65" s="885"/>
    </row>
    <row r="67" spans="1:16" ht="37.5" customHeight="1" x14ac:dyDescent="0.25">
      <c r="A67" s="840" t="s">
        <v>46</v>
      </c>
      <c r="B67" s="840"/>
      <c r="C67" s="840"/>
      <c r="D67" s="840"/>
      <c r="E67" s="840"/>
      <c r="F67" s="840"/>
      <c r="G67" s="840"/>
      <c r="H67" s="840"/>
      <c r="I67" s="840"/>
      <c r="J67" s="840"/>
      <c r="K67" s="840"/>
      <c r="L67" s="840"/>
      <c r="M67" s="840"/>
      <c r="N67" s="840"/>
      <c r="O67" s="840"/>
      <c r="P67" s="840"/>
    </row>
    <row r="68" spans="1:16" ht="19.5" customHeight="1" x14ac:dyDescent="0.25">
      <c r="A68" s="873" t="s">
        <v>47</v>
      </c>
      <c r="B68" s="874"/>
      <c r="C68" s="875"/>
      <c r="D68" s="788" t="s">
        <v>666</v>
      </c>
      <c r="E68" s="1271"/>
      <c r="F68" s="1271"/>
      <c r="G68" s="1271"/>
      <c r="H68" s="1271"/>
      <c r="I68" s="1271"/>
      <c r="J68" s="1271"/>
      <c r="K68" s="1271"/>
      <c r="L68" s="1271"/>
      <c r="M68" s="1271"/>
      <c r="N68" s="1271"/>
      <c r="O68" s="1271"/>
      <c r="P68" s="1272"/>
    </row>
    <row r="69" spans="1:16" ht="52.5" customHeight="1" x14ac:dyDescent="0.25">
      <c r="A69" s="876" t="s">
        <v>48</v>
      </c>
      <c r="B69" s="877"/>
      <c r="C69" s="878"/>
      <c r="D69" s="1088" t="s">
        <v>667</v>
      </c>
      <c r="E69" s="1273"/>
      <c r="F69" s="1273"/>
      <c r="G69" s="1273"/>
      <c r="H69" s="1273"/>
      <c r="I69" s="1273"/>
      <c r="J69" s="1273"/>
      <c r="K69" s="1273"/>
      <c r="L69" s="1273"/>
      <c r="M69" s="1273"/>
      <c r="N69" s="1273"/>
      <c r="O69" s="1273"/>
      <c r="P69" s="1274"/>
    </row>
    <row r="70" spans="1:16" ht="49.5" customHeight="1" x14ac:dyDescent="0.25">
      <c r="A70" s="880" t="s">
        <v>49</v>
      </c>
      <c r="B70" s="880"/>
      <c r="C70" s="881"/>
      <c r="D70" s="1088" t="s">
        <v>668</v>
      </c>
      <c r="E70" s="1089"/>
      <c r="F70" s="1089"/>
      <c r="G70" s="1089"/>
      <c r="H70" s="1089"/>
      <c r="I70" s="1089"/>
      <c r="J70" s="1089"/>
      <c r="K70" s="1089"/>
      <c r="L70" s="1089"/>
      <c r="M70" s="1089"/>
      <c r="N70" s="1089"/>
      <c r="O70" s="1089"/>
      <c r="P70" s="1090"/>
    </row>
    <row r="71" spans="1:16" ht="26.25" customHeight="1" x14ac:dyDescent="0.25">
      <c r="A71" s="839" t="s">
        <v>50</v>
      </c>
      <c r="B71" s="839"/>
      <c r="C71" s="839"/>
      <c r="D71" s="839"/>
      <c r="E71" s="839"/>
      <c r="F71" s="839"/>
      <c r="G71" s="839"/>
      <c r="H71" s="839"/>
      <c r="I71" s="839"/>
      <c r="J71" s="839"/>
      <c r="K71" s="839"/>
      <c r="L71" s="839"/>
      <c r="M71" s="839"/>
      <c r="N71" s="839"/>
      <c r="O71" s="839"/>
      <c r="P71" s="839"/>
    </row>
    <row r="72" spans="1:16" ht="24" customHeight="1" x14ac:dyDescent="0.25">
      <c r="A72" s="868" t="s">
        <v>51</v>
      </c>
      <c r="B72" s="841" t="s">
        <v>2</v>
      </c>
      <c r="C72" s="854" t="s">
        <v>7</v>
      </c>
      <c r="D72" s="855"/>
      <c r="E72" s="855"/>
      <c r="F72" s="855"/>
      <c r="G72" s="855"/>
      <c r="H72" s="855"/>
      <c r="I72" s="855"/>
      <c r="J72" s="871" t="s">
        <v>52</v>
      </c>
      <c r="K72" s="14">
        <v>2015</v>
      </c>
      <c r="L72" s="14">
        <v>2016</v>
      </c>
      <c r="M72" s="14">
        <v>2017</v>
      </c>
      <c r="N72" s="14">
        <v>2018</v>
      </c>
      <c r="O72" s="14">
        <v>2019</v>
      </c>
      <c r="P72" s="14">
        <v>2020</v>
      </c>
    </row>
    <row r="73" spans="1:16" ht="55.15" customHeight="1" x14ac:dyDescent="0.25">
      <c r="A73" s="869"/>
      <c r="B73" s="870"/>
      <c r="C73" s="1211"/>
      <c r="D73" s="1212"/>
      <c r="E73" s="1212"/>
      <c r="F73" s="1212"/>
      <c r="G73" s="1212"/>
      <c r="H73" s="1212"/>
      <c r="I73" s="1212"/>
      <c r="J73" s="871"/>
      <c r="K73" s="15" t="s">
        <v>10</v>
      </c>
      <c r="L73" s="15" t="s">
        <v>10</v>
      </c>
      <c r="M73" s="15" t="s">
        <v>11</v>
      </c>
      <c r="N73" s="16" t="s">
        <v>12</v>
      </c>
      <c r="O73" s="15" t="s">
        <v>13</v>
      </c>
      <c r="P73" s="15" t="s">
        <v>13</v>
      </c>
    </row>
    <row r="74" spans="1:16" ht="50.25" customHeight="1" x14ac:dyDescent="0.25">
      <c r="A74" s="232" t="s">
        <v>53</v>
      </c>
      <c r="B74" s="651" t="s">
        <v>142</v>
      </c>
      <c r="C74" s="1184" t="s">
        <v>669</v>
      </c>
      <c r="D74" s="1185"/>
      <c r="E74" s="1185"/>
      <c r="F74" s="1185"/>
      <c r="G74" s="1185"/>
      <c r="H74" s="1185"/>
      <c r="I74" s="1186"/>
      <c r="J74" s="681" t="s">
        <v>112</v>
      </c>
      <c r="K74" s="653" t="s">
        <v>15</v>
      </c>
      <c r="L74" s="653"/>
      <c r="M74" s="674"/>
      <c r="N74" s="670">
        <v>100</v>
      </c>
      <c r="O74" s="670">
        <v>100</v>
      </c>
      <c r="P74" s="670">
        <v>100</v>
      </c>
    </row>
    <row r="75" spans="1:16" ht="40.5" customHeight="1" x14ac:dyDescent="0.25">
      <c r="A75" s="866" t="s">
        <v>54</v>
      </c>
      <c r="B75" s="638" t="s">
        <v>144</v>
      </c>
      <c r="C75" s="1184" t="s">
        <v>146</v>
      </c>
      <c r="D75" s="1185"/>
      <c r="E75" s="1185"/>
      <c r="F75" s="1185"/>
      <c r="G75" s="1185"/>
      <c r="H75" s="1185"/>
      <c r="I75" s="1186"/>
      <c r="J75" s="663" t="s">
        <v>418</v>
      </c>
      <c r="K75" s="653" t="s">
        <v>15</v>
      </c>
      <c r="L75" s="653"/>
      <c r="M75" s="670">
        <v>1</v>
      </c>
      <c r="N75" s="670"/>
      <c r="O75" s="670"/>
      <c r="P75" s="670"/>
    </row>
    <row r="76" spans="1:16" ht="30.75" customHeight="1" x14ac:dyDescent="0.25">
      <c r="A76" s="872"/>
      <c r="B76" s="651" t="s">
        <v>145</v>
      </c>
      <c r="C76" s="1182" t="s">
        <v>670</v>
      </c>
      <c r="D76" s="1182"/>
      <c r="E76" s="1182"/>
      <c r="F76" s="1182"/>
      <c r="G76" s="1182"/>
      <c r="H76" s="1182"/>
      <c r="I76" s="1182"/>
      <c r="J76" s="651" t="s">
        <v>143</v>
      </c>
      <c r="K76" s="653" t="s">
        <v>15</v>
      </c>
      <c r="L76" s="653"/>
      <c r="M76" s="671"/>
      <c r="N76" s="654">
        <v>50</v>
      </c>
      <c r="O76" s="654">
        <v>70</v>
      </c>
      <c r="P76" s="654"/>
    </row>
    <row r="77" spans="1:16" ht="40.5" customHeight="1" x14ac:dyDescent="0.25">
      <c r="A77" s="866" t="s">
        <v>59</v>
      </c>
      <c r="B77" s="651" t="s">
        <v>148</v>
      </c>
      <c r="C77" s="1184" t="s">
        <v>671</v>
      </c>
      <c r="D77" s="1185"/>
      <c r="E77" s="1185"/>
      <c r="F77" s="1185"/>
      <c r="G77" s="1185"/>
      <c r="H77" s="1185"/>
      <c r="I77" s="1186"/>
      <c r="J77" s="663" t="s">
        <v>112</v>
      </c>
      <c r="K77" s="653" t="s">
        <v>15</v>
      </c>
      <c r="L77" s="653"/>
      <c r="M77" s="670">
        <v>100</v>
      </c>
      <c r="N77" s="670">
        <v>100</v>
      </c>
      <c r="O77" s="670">
        <v>100</v>
      </c>
      <c r="P77" s="670">
        <v>100</v>
      </c>
    </row>
    <row r="78" spans="1:16" ht="36" customHeight="1" x14ac:dyDescent="0.25">
      <c r="A78" s="872" t="s">
        <v>59</v>
      </c>
      <c r="B78" s="651" t="s">
        <v>182</v>
      </c>
      <c r="C78" s="1058" t="s">
        <v>672</v>
      </c>
      <c r="D78" s="1058"/>
      <c r="E78" s="1058"/>
      <c r="F78" s="1058"/>
      <c r="G78" s="1058"/>
      <c r="H78" s="1058"/>
      <c r="I78" s="1058"/>
      <c r="J78" s="651" t="s">
        <v>609</v>
      </c>
      <c r="K78" s="653" t="s">
        <v>15</v>
      </c>
      <c r="L78" s="653"/>
      <c r="M78" s="674"/>
      <c r="N78" s="670">
        <v>15</v>
      </c>
      <c r="O78" s="670">
        <v>15</v>
      </c>
      <c r="P78" s="670"/>
    </row>
    <row r="79" spans="1:16" ht="19.899999999999999" customHeight="1" x14ac:dyDescent="0.25"/>
    <row r="80" spans="1:16" x14ac:dyDescent="0.25">
      <c r="A80" s="851" t="s">
        <v>60</v>
      </c>
      <c r="B80" s="852"/>
      <c r="C80" s="852"/>
      <c r="D80" s="852"/>
      <c r="E80" s="852"/>
      <c r="F80" s="852"/>
      <c r="G80" s="852"/>
      <c r="H80" s="852"/>
      <c r="I80" s="852"/>
      <c r="J80" s="852"/>
      <c r="K80" s="852"/>
      <c r="L80" s="852"/>
      <c r="M80" s="852"/>
      <c r="N80" s="852"/>
      <c r="O80" s="852"/>
      <c r="P80" s="853"/>
    </row>
    <row r="81" spans="1:16" x14ac:dyDescent="0.25">
      <c r="A81" s="854" t="s">
        <v>7</v>
      </c>
      <c r="B81" s="855"/>
      <c r="C81" s="855"/>
      <c r="D81" s="856"/>
      <c r="E81" s="820" t="s">
        <v>2</v>
      </c>
      <c r="F81" s="822"/>
      <c r="G81" s="841">
        <v>2015</v>
      </c>
      <c r="H81" s="841"/>
      <c r="I81" s="224">
        <v>2016</v>
      </c>
      <c r="J81" s="224">
        <v>2017</v>
      </c>
      <c r="K81" s="860">
        <v>2018</v>
      </c>
      <c r="L81" s="860"/>
      <c r="M81" s="860">
        <v>2019</v>
      </c>
      <c r="N81" s="860"/>
      <c r="O81" s="860">
        <v>2020</v>
      </c>
      <c r="P81" s="860"/>
    </row>
    <row r="82" spans="1:16" x14ac:dyDescent="0.25">
      <c r="A82" s="857"/>
      <c r="B82" s="858"/>
      <c r="C82" s="858"/>
      <c r="D82" s="859"/>
      <c r="E82" s="224" t="s">
        <v>61</v>
      </c>
      <c r="F82" s="230" t="s">
        <v>62</v>
      </c>
      <c r="G82" s="820" t="s">
        <v>10</v>
      </c>
      <c r="H82" s="822"/>
      <c r="I82" s="224" t="s">
        <v>10</v>
      </c>
      <c r="J82" s="224" t="s">
        <v>11</v>
      </c>
      <c r="K82" s="820" t="s">
        <v>12</v>
      </c>
      <c r="L82" s="822"/>
      <c r="M82" s="820" t="s">
        <v>13</v>
      </c>
      <c r="N82" s="822"/>
      <c r="O82" s="820" t="s">
        <v>13</v>
      </c>
      <c r="P82" s="822"/>
    </row>
    <row r="83" spans="1:16" x14ac:dyDescent="0.25">
      <c r="A83" s="851" t="s">
        <v>151</v>
      </c>
      <c r="B83" s="852"/>
      <c r="C83" s="852"/>
      <c r="D83" s="853"/>
      <c r="E83" s="224"/>
      <c r="F83" s="230"/>
      <c r="G83" s="820" t="s">
        <v>15</v>
      </c>
      <c r="H83" s="822"/>
      <c r="I83" s="288">
        <f>I86+I87</f>
        <v>1923.5</v>
      </c>
      <c r="J83" s="288">
        <f>J86+J87+J84</f>
        <v>33990</v>
      </c>
      <c r="K83" s="1275">
        <f>SUM(K86+K87)</f>
        <v>240840</v>
      </c>
      <c r="L83" s="1276"/>
      <c r="M83" s="1275">
        <f>M86+M87</f>
        <v>9120</v>
      </c>
      <c r="N83" s="1276"/>
      <c r="O83" s="1275">
        <f>O86+O87+O84</f>
        <v>12080</v>
      </c>
      <c r="P83" s="1276"/>
    </row>
    <row r="84" spans="1:16" ht="15.6" customHeight="1" x14ac:dyDescent="0.25">
      <c r="A84" s="1240" t="s">
        <v>76</v>
      </c>
      <c r="B84" s="1241"/>
      <c r="C84" s="1241"/>
      <c r="D84" s="1242"/>
      <c r="E84" s="42" t="s">
        <v>106</v>
      </c>
      <c r="F84" s="461"/>
      <c r="G84" s="820" t="s">
        <v>15</v>
      </c>
      <c r="H84" s="822"/>
      <c r="I84" s="468"/>
      <c r="J84" s="467">
        <v>5000</v>
      </c>
      <c r="K84" s="464"/>
      <c r="L84" s="465"/>
      <c r="M84" s="464"/>
      <c r="N84" s="465"/>
      <c r="O84" s="1243">
        <v>5000</v>
      </c>
      <c r="P84" s="1244"/>
    </row>
    <row r="85" spans="1:16" ht="39.6" customHeight="1" x14ac:dyDescent="0.25">
      <c r="A85" s="1277" t="s">
        <v>309</v>
      </c>
      <c r="B85" s="1278"/>
      <c r="C85" s="1278"/>
      <c r="D85" s="1279"/>
      <c r="E85" s="461"/>
      <c r="F85" s="461">
        <v>254000</v>
      </c>
      <c r="G85" s="820" t="s">
        <v>15</v>
      </c>
      <c r="H85" s="822"/>
      <c r="I85" s="468"/>
      <c r="J85" s="466">
        <v>5000</v>
      </c>
      <c r="K85" s="462"/>
      <c r="L85" s="463"/>
      <c r="M85" s="462"/>
      <c r="N85" s="463"/>
      <c r="O85" s="1245">
        <v>5000</v>
      </c>
      <c r="P85" s="1246"/>
    </row>
    <row r="86" spans="1:16" ht="52.5" customHeight="1" x14ac:dyDescent="0.25">
      <c r="A86" s="1240" t="s">
        <v>136</v>
      </c>
      <c r="B86" s="1241"/>
      <c r="C86" s="1241"/>
      <c r="D86" s="1242"/>
      <c r="E86" s="226">
        <v>70091</v>
      </c>
      <c r="F86" s="224"/>
      <c r="G86" s="820" t="s">
        <v>15</v>
      </c>
      <c r="H86" s="822"/>
      <c r="I86" s="289"/>
      <c r="J86" s="301"/>
      <c r="K86" s="1243"/>
      <c r="L86" s="1244"/>
      <c r="M86" s="1243"/>
      <c r="N86" s="1244"/>
      <c r="O86" s="1243"/>
      <c r="P86" s="1244"/>
    </row>
    <row r="87" spans="1:16" ht="49.15" customHeight="1" x14ac:dyDescent="0.25">
      <c r="A87" s="823" t="s">
        <v>339</v>
      </c>
      <c r="B87" s="824"/>
      <c r="C87" s="824"/>
      <c r="D87" s="825"/>
      <c r="E87" s="42" t="s">
        <v>340</v>
      </c>
      <c r="F87" s="224"/>
      <c r="G87" s="841" t="s">
        <v>15</v>
      </c>
      <c r="H87" s="841"/>
      <c r="I87" s="301">
        <f>SUM(I88:I109)</f>
        <v>1923.5</v>
      </c>
      <c r="J87" s="301">
        <f>SUM(J88:J109)</f>
        <v>28990</v>
      </c>
      <c r="K87" s="1243">
        <f>SUM(K88:L109)</f>
        <v>240840</v>
      </c>
      <c r="L87" s="1244"/>
      <c r="M87" s="1243">
        <f>SUM(M88:N109)</f>
        <v>9120</v>
      </c>
      <c r="N87" s="1244"/>
      <c r="O87" s="1243">
        <f>SUM(O88:P109)</f>
        <v>7080</v>
      </c>
      <c r="P87" s="1244"/>
    </row>
    <row r="88" spans="1:16" ht="19.899999999999999" customHeight="1" x14ac:dyDescent="0.25">
      <c r="A88" s="910" t="s">
        <v>84</v>
      </c>
      <c r="B88" s="924"/>
      <c r="C88" s="924"/>
      <c r="D88" s="911"/>
      <c r="E88" s="224"/>
      <c r="F88" s="224">
        <v>222210</v>
      </c>
      <c r="G88" s="841" t="s">
        <v>15</v>
      </c>
      <c r="H88" s="841"/>
      <c r="I88" s="289">
        <v>0.8</v>
      </c>
      <c r="J88" s="290">
        <v>20</v>
      </c>
      <c r="K88" s="1245">
        <v>20</v>
      </c>
      <c r="L88" s="1246"/>
      <c r="M88" s="1245">
        <v>20</v>
      </c>
      <c r="N88" s="1246"/>
      <c r="O88" s="1245">
        <v>20</v>
      </c>
      <c r="P88" s="1246"/>
    </row>
    <row r="89" spans="1:16" ht="19.899999999999999" customHeight="1" x14ac:dyDescent="0.25">
      <c r="A89" s="910" t="s">
        <v>85</v>
      </c>
      <c r="B89" s="924"/>
      <c r="C89" s="924"/>
      <c r="D89" s="911"/>
      <c r="E89" s="224"/>
      <c r="F89" s="224">
        <v>222220</v>
      </c>
      <c r="G89" s="841" t="s">
        <v>15</v>
      </c>
      <c r="H89" s="841"/>
      <c r="I89" s="289">
        <v>0.2</v>
      </c>
      <c r="J89" s="290">
        <v>40</v>
      </c>
      <c r="K89" s="1245">
        <v>40</v>
      </c>
      <c r="L89" s="1246"/>
      <c r="M89" s="1245">
        <v>40</v>
      </c>
      <c r="N89" s="1246"/>
      <c r="O89" s="1245">
        <v>40</v>
      </c>
      <c r="P89" s="1246"/>
    </row>
    <row r="90" spans="1:16" ht="19.899999999999999" customHeight="1" x14ac:dyDescent="0.25">
      <c r="A90" s="910" t="s">
        <v>86</v>
      </c>
      <c r="B90" s="924"/>
      <c r="C90" s="924"/>
      <c r="D90" s="911"/>
      <c r="E90" s="224"/>
      <c r="F90" s="224">
        <v>222300</v>
      </c>
      <c r="G90" s="841" t="s">
        <v>15</v>
      </c>
      <c r="H90" s="841"/>
      <c r="I90" s="289"/>
      <c r="J90" s="290">
        <v>200</v>
      </c>
      <c r="K90" s="1245">
        <v>200</v>
      </c>
      <c r="L90" s="1246"/>
      <c r="M90" s="1245">
        <v>200</v>
      </c>
      <c r="N90" s="1246"/>
      <c r="O90" s="1245">
        <v>200</v>
      </c>
      <c r="P90" s="1246"/>
    </row>
    <row r="91" spans="1:16" ht="19.899999999999999" customHeight="1" x14ac:dyDescent="0.25">
      <c r="A91" s="910" t="s">
        <v>87</v>
      </c>
      <c r="B91" s="924"/>
      <c r="C91" s="924"/>
      <c r="D91" s="911"/>
      <c r="E91" s="224"/>
      <c r="F91" s="224">
        <v>222400</v>
      </c>
      <c r="G91" s="841" t="s">
        <v>15</v>
      </c>
      <c r="H91" s="841"/>
      <c r="I91" s="289">
        <v>5.9</v>
      </c>
      <c r="J91" s="290">
        <v>100</v>
      </c>
      <c r="K91" s="1245">
        <v>100</v>
      </c>
      <c r="L91" s="1246"/>
      <c r="M91" s="1245">
        <v>100</v>
      </c>
      <c r="N91" s="1246"/>
      <c r="O91" s="1245">
        <v>100</v>
      </c>
      <c r="P91" s="1246"/>
    </row>
    <row r="92" spans="1:16" ht="19.899999999999999" customHeight="1" x14ac:dyDescent="0.25">
      <c r="A92" s="910" t="s">
        <v>88</v>
      </c>
      <c r="B92" s="924"/>
      <c r="C92" s="924"/>
      <c r="D92" s="911"/>
      <c r="E92" s="224"/>
      <c r="F92" s="224">
        <v>222500</v>
      </c>
      <c r="G92" s="841" t="s">
        <v>15</v>
      </c>
      <c r="H92" s="841"/>
      <c r="I92" s="289">
        <v>117.3</v>
      </c>
      <c r="J92" s="290">
        <v>250</v>
      </c>
      <c r="K92" s="1245">
        <v>100</v>
      </c>
      <c r="L92" s="1246"/>
      <c r="M92" s="1245">
        <v>50</v>
      </c>
      <c r="N92" s="1246"/>
      <c r="O92" s="1245">
        <v>50</v>
      </c>
      <c r="P92" s="1246"/>
    </row>
    <row r="93" spans="1:16" ht="19.899999999999999" customHeight="1" x14ac:dyDescent="0.25">
      <c r="A93" s="910" t="s">
        <v>229</v>
      </c>
      <c r="B93" s="924"/>
      <c r="C93" s="924"/>
      <c r="D93" s="911"/>
      <c r="E93" s="224"/>
      <c r="F93" s="224">
        <v>222710</v>
      </c>
      <c r="G93" s="841" t="s">
        <v>15</v>
      </c>
      <c r="H93" s="841"/>
      <c r="I93" s="289"/>
      <c r="J93" s="290">
        <v>50</v>
      </c>
      <c r="K93" s="1245">
        <v>50</v>
      </c>
      <c r="L93" s="1246"/>
      <c r="M93" s="1245">
        <v>50</v>
      </c>
      <c r="N93" s="1246"/>
      <c r="O93" s="1245">
        <v>50</v>
      </c>
      <c r="P93" s="1246"/>
    </row>
    <row r="94" spans="1:16" ht="19.899999999999999" customHeight="1" x14ac:dyDescent="0.25">
      <c r="A94" s="910" t="s">
        <v>230</v>
      </c>
      <c r="B94" s="924"/>
      <c r="C94" s="924"/>
      <c r="D94" s="911"/>
      <c r="E94" s="224"/>
      <c r="F94" s="224">
        <v>222720</v>
      </c>
      <c r="G94" s="841" t="s">
        <v>15</v>
      </c>
      <c r="H94" s="841"/>
      <c r="I94" s="289"/>
      <c r="J94" s="290">
        <v>100</v>
      </c>
      <c r="K94" s="1245">
        <v>100</v>
      </c>
      <c r="L94" s="1246"/>
      <c r="M94" s="1245">
        <v>100</v>
      </c>
      <c r="N94" s="1246"/>
      <c r="O94" s="1245">
        <v>100</v>
      </c>
      <c r="P94" s="1246"/>
    </row>
    <row r="95" spans="1:16" ht="19.899999999999999" customHeight="1" x14ac:dyDescent="0.25">
      <c r="A95" s="1280" t="s">
        <v>92</v>
      </c>
      <c r="B95" s="1281"/>
      <c r="C95" s="1281"/>
      <c r="D95" s="1282"/>
      <c r="E95" s="224"/>
      <c r="F95" s="224">
        <v>222940</v>
      </c>
      <c r="G95" s="820" t="s">
        <v>15</v>
      </c>
      <c r="H95" s="822"/>
      <c r="I95" s="289"/>
      <c r="J95" s="290">
        <v>30</v>
      </c>
      <c r="K95" s="1245">
        <v>30</v>
      </c>
      <c r="L95" s="1246"/>
      <c r="M95" s="1245">
        <v>30</v>
      </c>
      <c r="N95" s="1246"/>
      <c r="O95" s="1245">
        <v>30</v>
      </c>
      <c r="P95" s="1246"/>
    </row>
    <row r="96" spans="1:16" ht="19.899999999999999" customHeight="1" x14ac:dyDescent="0.25">
      <c r="A96" s="1280" t="s">
        <v>93</v>
      </c>
      <c r="B96" s="1281"/>
      <c r="C96" s="1281"/>
      <c r="D96" s="1282"/>
      <c r="E96" s="224"/>
      <c r="F96" s="224">
        <v>222980</v>
      </c>
      <c r="G96" s="820" t="s">
        <v>15</v>
      </c>
      <c r="H96" s="822"/>
      <c r="I96" s="289">
        <v>2.2000000000000002</v>
      </c>
      <c r="J96" s="290">
        <v>10</v>
      </c>
      <c r="K96" s="1245">
        <v>10</v>
      </c>
      <c r="L96" s="1246"/>
      <c r="M96" s="1245">
        <v>10</v>
      </c>
      <c r="N96" s="1246"/>
      <c r="O96" s="1245">
        <v>10</v>
      </c>
      <c r="P96" s="1246"/>
    </row>
    <row r="97" spans="1:16" ht="19.899999999999999" customHeight="1" x14ac:dyDescent="0.25">
      <c r="A97" s="1280" t="s">
        <v>150</v>
      </c>
      <c r="B97" s="1281"/>
      <c r="C97" s="1281"/>
      <c r="D97" s="1282"/>
      <c r="E97" s="224"/>
      <c r="F97" s="224">
        <v>222990</v>
      </c>
      <c r="G97" s="820" t="s">
        <v>15</v>
      </c>
      <c r="H97" s="822"/>
      <c r="I97" s="289">
        <v>37.5</v>
      </c>
      <c r="J97" s="290">
        <v>1420</v>
      </c>
      <c r="K97" s="1245">
        <v>3190</v>
      </c>
      <c r="L97" s="1246"/>
      <c r="M97" s="1245">
        <v>4070</v>
      </c>
      <c r="N97" s="1246"/>
      <c r="O97" s="1245">
        <v>2530</v>
      </c>
      <c r="P97" s="1246"/>
    </row>
    <row r="98" spans="1:16" ht="40.15" customHeight="1" x14ac:dyDescent="0.25">
      <c r="A98" s="1280" t="s">
        <v>330</v>
      </c>
      <c r="B98" s="1281"/>
      <c r="C98" s="1281"/>
      <c r="D98" s="1282"/>
      <c r="E98" s="224"/>
      <c r="F98" s="224">
        <v>281400</v>
      </c>
      <c r="G98" s="820" t="s">
        <v>15</v>
      </c>
      <c r="H98" s="822"/>
      <c r="I98" s="289"/>
      <c r="J98" s="290">
        <v>50</v>
      </c>
      <c r="K98" s="1245">
        <v>50</v>
      </c>
      <c r="L98" s="1246"/>
      <c r="M98" s="1245">
        <v>50</v>
      </c>
      <c r="N98" s="1246"/>
      <c r="O98" s="1245">
        <v>50</v>
      </c>
      <c r="P98" s="1246"/>
    </row>
    <row r="99" spans="1:16" ht="40.15" customHeight="1" x14ac:dyDescent="0.25">
      <c r="A99" s="1280" t="s">
        <v>331</v>
      </c>
      <c r="B99" s="1281"/>
      <c r="C99" s="1281"/>
      <c r="D99" s="1282"/>
      <c r="E99" s="224"/>
      <c r="F99" s="224">
        <v>281600</v>
      </c>
      <c r="G99" s="820" t="s">
        <v>15</v>
      </c>
      <c r="H99" s="822"/>
      <c r="I99" s="289">
        <v>1699.5</v>
      </c>
      <c r="J99" s="290">
        <v>3450</v>
      </c>
      <c r="K99" s="1245">
        <v>4000</v>
      </c>
      <c r="L99" s="1246"/>
      <c r="M99" s="1245">
        <v>4000</v>
      </c>
      <c r="N99" s="1246"/>
      <c r="O99" s="1245">
        <v>3500</v>
      </c>
      <c r="P99" s="1246"/>
    </row>
    <row r="100" spans="1:16" ht="30" customHeight="1" x14ac:dyDescent="0.25">
      <c r="A100" s="1283" t="s">
        <v>342</v>
      </c>
      <c r="B100" s="1283"/>
      <c r="C100" s="1283"/>
      <c r="D100" s="1283"/>
      <c r="E100" s="224"/>
      <c r="F100" s="224">
        <v>319230</v>
      </c>
      <c r="G100" s="841" t="s">
        <v>15</v>
      </c>
      <c r="H100" s="841"/>
      <c r="I100" s="289"/>
      <c r="J100" s="290"/>
      <c r="K100" s="1245">
        <v>221000</v>
      </c>
      <c r="L100" s="1246"/>
      <c r="M100" s="1245"/>
      <c r="N100" s="1246"/>
      <c r="O100" s="1245"/>
      <c r="P100" s="1246"/>
    </row>
    <row r="101" spans="1:16" ht="19.899999999999999" customHeight="1" x14ac:dyDescent="0.25">
      <c r="A101" s="910" t="s">
        <v>341</v>
      </c>
      <c r="B101" s="924"/>
      <c r="C101" s="924"/>
      <c r="D101" s="911"/>
      <c r="E101" s="224"/>
      <c r="F101" s="224">
        <v>319240</v>
      </c>
      <c r="G101" s="841" t="s">
        <v>15</v>
      </c>
      <c r="H101" s="841"/>
      <c r="I101" s="289"/>
      <c r="J101" s="290">
        <v>22300</v>
      </c>
      <c r="K101" s="1245">
        <v>11000</v>
      </c>
      <c r="L101" s="1246"/>
      <c r="M101" s="1245"/>
      <c r="N101" s="1246"/>
      <c r="O101" s="1245"/>
      <c r="P101" s="1246"/>
    </row>
    <row r="102" spans="1:16" ht="19.899999999999999" customHeight="1" x14ac:dyDescent="0.25">
      <c r="A102" s="1280" t="s">
        <v>332</v>
      </c>
      <c r="B102" s="1281"/>
      <c r="C102" s="1281"/>
      <c r="D102" s="1282"/>
      <c r="E102" s="224"/>
      <c r="F102" s="224">
        <v>314110</v>
      </c>
      <c r="G102" s="820" t="s">
        <v>15</v>
      </c>
      <c r="H102" s="822"/>
      <c r="I102" s="289">
        <v>2.6</v>
      </c>
      <c r="J102" s="290">
        <v>150</v>
      </c>
      <c r="K102" s="1245">
        <v>100</v>
      </c>
      <c r="L102" s="1246"/>
      <c r="M102" s="1245">
        <v>50</v>
      </c>
      <c r="N102" s="1246"/>
      <c r="O102" s="1245">
        <v>50</v>
      </c>
      <c r="P102" s="1246"/>
    </row>
    <row r="103" spans="1:16" ht="19.899999999999999" customHeight="1" x14ac:dyDescent="0.25">
      <c r="A103" s="1280" t="s">
        <v>284</v>
      </c>
      <c r="B103" s="1281"/>
      <c r="C103" s="1281"/>
      <c r="D103" s="1282"/>
      <c r="E103" s="224"/>
      <c r="F103" s="224">
        <v>315110</v>
      </c>
      <c r="G103" s="820" t="s">
        <v>15</v>
      </c>
      <c r="H103" s="822"/>
      <c r="I103" s="289"/>
      <c r="J103" s="290">
        <v>500</v>
      </c>
      <c r="K103" s="1245">
        <v>500</v>
      </c>
      <c r="L103" s="1246"/>
      <c r="M103" s="1245"/>
      <c r="N103" s="1246"/>
      <c r="O103" s="1245"/>
      <c r="P103" s="1246"/>
    </row>
    <row r="104" spans="1:16" ht="40.15" customHeight="1" x14ac:dyDescent="0.25">
      <c r="A104" s="1280" t="s">
        <v>333</v>
      </c>
      <c r="B104" s="1281"/>
      <c r="C104" s="1281"/>
      <c r="D104" s="1282"/>
      <c r="E104" s="224"/>
      <c r="F104" s="224">
        <v>316110</v>
      </c>
      <c r="G104" s="820" t="s">
        <v>15</v>
      </c>
      <c r="H104" s="822"/>
      <c r="I104" s="289">
        <v>25.5</v>
      </c>
      <c r="J104" s="290">
        <v>80</v>
      </c>
      <c r="K104" s="1245">
        <v>80</v>
      </c>
      <c r="L104" s="1246"/>
      <c r="M104" s="1245">
        <v>80</v>
      </c>
      <c r="N104" s="1246"/>
      <c r="O104" s="1245">
        <v>80</v>
      </c>
      <c r="P104" s="1246"/>
    </row>
    <row r="105" spans="1:16" ht="40.15" customHeight="1" x14ac:dyDescent="0.25">
      <c r="A105" s="1280" t="s">
        <v>102</v>
      </c>
      <c r="B105" s="1281"/>
      <c r="C105" s="1281"/>
      <c r="D105" s="1282"/>
      <c r="E105" s="224"/>
      <c r="F105" s="224">
        <v>331110</v>
      </c>
      <c r="G105" s="820" t="s">
        <v>15</v>
      </c>
      <c r="H105" s="822"/>
      <c r="I105" s="289"/>
      <c r="J105" s="290">
        <v>80</v>
      </c>
      <c r="K105" s="1245">
        <v>80</v>
      </c>
      <c r="L105" s="1246"/>
      <c r="M105" s="1245">
        <v>80</v>
      </c>
      <c r="N105" s="1246"/>
      <c r="O105" s="1245">
        <v>80</v>
      </c>
      <c r="P105" s="1246"/>
    </row>
    <row r="106" spans="1:16" ht="19.899999999999999" customHeight="1" x14ac:dyDescent="0.25">
      <c r="A106" s="1280" t="s">
        <v>334</v>
      </c>
      <c r="B106" s="1281"/>
      <c r="C106" s="1281"/>
      <c r="D106" s="1282"/>
      <c r="E106" s="224"/>
      <c r="F106" s="224">
        <v>333110</v>
      </c>
      <c r="G106" s="820" t="s">
        <v>15</v>
      </c>
      <c r="H106" s="822"/>
      <c r="I106" s="289">
        <v>0.7</v>
      </c>
      <c r="J106" s="290">
        <v>10</v>
      </c>
      <c r="K106" s="1245">
        <v>10</v>
      </c>
      <c r="L106" s="1246"/>
      <c r="M106" s="1245">
        <v>10</v>
      </c>
      <c r="N106" s="1246"/>
      <c r="O106" s="1245">
        <v>10</v>
      </c>
      <c r="P106" s="1246"/>
    </row>
    <row r="107" spans="1:16" ht="40.15" customHeight="1" x14ac:dyDescent="0.25">
      <c r="A107" s="1280" t="s">
        <v>223</v>
      </c>
      <c r="B107" s="1281"/>
      <c r="C107" s="1281"/>
      <c r="D107" s="1282"/>
      <c r="E107" s="224"/>
      <c r="F107" s="224">
        <v>336110</v>
      </c>
      <c r="G107" s="820" t="s">
        <v>15</v>
      </c>
      <c r="H107" s="822"/>
      <c r="I107" s="289">
        <v>27.1</v>
      </c>
      <c r="J107" s="290">
        <v>85</v>
      </c>
      <c r="K107" s="1245">
        <v>100</v>
      </c>
      <c r="L107" s="1246"/>
      <c r="M107" s="1245">
        <v>100</v>
      </c>
      <c r="N107" s="1246"/>
      <c r="O107" s="1245">
        <v>100</v>
      </c>
      <c r="P107" s="1246"/>
    </row>
    <row r="108" spans="1:16" ht="31.15" customHeight="1" x14ac:dyDescent="0.25">
      <c r="A108" s="1280" t="s">
        <v>335</v>
      </c>
      <c r="B108" s="1281"/>
      <c r="C108" s="1281"/>
      <c r="D108" s="1282"/>
      <c r="E108" s="224"/>
      <c r="F108" s="224">
        <v>337110</v>
      </c>
      <c r="G108" s="820" t="s">
        <v>15</v>
      </c>
      <c r="H108" s="822"/>
      <c r="I108" s="289">
        <v>3.3</v>
      </c>
      <c r="J108" s="290">
        <v>50</v>
      </c>
      <c r="K108" s="1245">
        <v>50</v>
      </c>
      <c r="L108" s="1246"/>
      <c r="M108" s="1245">
        <v>50</v>
      </c>
      <c r="N108" s="1246"/>
      <c r="O108" s="1245">
        <v>50</v>
      </c>
      <c r="P108" s="1246"/>
    </row>
    <row r="109" spans="1:16" ht="28.15" customHeight="1" x14ac:dyDescent="0.25">
      <c r="A109" s="1280" t="s">
        <v>104</v>
      </c>
      <c r="B109" s="1281"/>
      <c r="C109" s="1281"/>
      <c r="D109" s="1282"/>
      <c r="E109" s="224"/>
      <c r="F109" s="224">
        <v>339110</v>
      </c>
      <c r="G109" s="820" t="s">
        <v>15</v>
      </c>
      <c r="H109" s="822"/>
      <c r="I109" s="289">
        <v>0.9</v>
      </c>
      <c r="J109" s="290">
        <v>15</v>
      </c>
      <c r="K109" s="1245">
        <v>30</v>
      </c>
      <c r="L109" s="1246"/>
      <c r="M109" s="1245">
        <v>30</v>
      </c>
      <c r="N109" s="1246"/>
      <c r="O109" s="1245">
        <v>30</v>
      </c>
      <c r="P109" s="1246"/>
    </row>
    <row r="110" spans="1:16" ht="20.45" customHeight="1" x14ac:dyDescent="0.25"/>
    <row r="111" spans="1:16" ht="22.15" customHeight="1" x14ac:dyDescent="0.25">
      <c r="A111" s="247" t="s">
        <v>63</v>
      </c>
      <c r="B111" s="248" t="s">
        <v>152</v>
      </c>
      <c r="C111" s="248"/>
      <c r="D111" s="248"/>
      <c r="E111" s="248"/>
      <c r="F111" s="248"/>
      <c r="G111" s="248"/>
      <c r="H111" s="248"/>
      <c r="I111" s="248"/>
      <c r="J111" s="248"/>
      <c r="K111" s="248"/>
      <c r="L111" s="248"/>
      <c r="M111" s="248"/>
      <c r="N111" s="248"/>
      <c r="O111" s="248"/>
      <c r="P111" s="249"/>
    </row>
    <row r="112" spans="1:16" ht="19.899999999999999" customHeight="1" x14ac:dyDescent="0.25">
      <c r="A112" s="841" t="s">
        <v>7</v>
      </c>
      <c r="B112" s="841"/>
      <c r="C112" s="841"/>
      <c r="D112" s="841"/>
      <c r="E112" s="841" t="s">
        <v>2</v>
      </c>
      <c r="F112" s="841"/>
      <c r="G112" s="841"/>
      <c r="H112" s="841"/>
      <c r="I112" s="843" t="s">
        <v>64</v>
      </c>
      <c r="J112" s="843" t="s">
        <v>65</v>
      </c>
      <c r="K112" s="843" t="s">
        <v>445</v>
      </c>
      <c r="L112" s="225">
        <v>2017</v>
      </c>
      <c r="M112" s="843" t="s">
        <v>446</v>
      </c>
      <c r="N112" s="224">
        <v>2018</v>
      </c>
      <c r="O112" s="224">
        <v>2019</v>
      </c>
      <c r="P112" s="224">
        <v>2020</v>
      </c>
    </row>
    <row r="113" spans="1:16" ht="63" customHeight="1" x14ac:dyDescent="0.25">
      <c r="A113" s="841"/>
      <c r="B113" s="841"/>
      <c r="C113" s="841"/>
      <c r="D113" s="841"/>
      <c r="E113" s="224" t="s">
        <v>66</v>
      </c>
      <c r="F113" s="224" t="s">
        <v>61</v>
      </c>
      <c r="G113" s="231" t="s">
        <v>12</v>
      </c>
      <c r="H113" s="230" t="s">
        <v>62</v>
      </c>
      <c r="I113" s="843"/>
      <c r="J113" s="843"/>
      <c r="K113" s="843"/>
      <c r="L113" s="19" t="s">
        <v>67</v>
      </c>
      <c r="M113" s="843"/>
      <c r="N113" s="20" t="s">
        <v>12</v>
      </c>
      <c r="O113" s="231" t="s">
        <v>13</v>
      </c>
      <c r="P113" s="231" t="s">
        <v>13</v>
      </c>
    </row>
    <row r="114" spans="1:16" x14ac:dyDescent="0.25">
      <c r="A114" s="820">
        <v>1</v>
      </c>
      <c r="B114" s="821"/>
      <c r="C114" s="821"/>
      <c r="D114" s="822"/>
      <c r="E114" s="224">
        <v>2</v>
      </c>
      <c r="F114" s="224">
        <v>3</v>
      </c>
      <c r="G114" s="224">
        <v>4</v>
      </c>
      <c r="H114" s="224">
        <v>5</v>
      </c>
      <c r="I114" s="224">
        <v>6</v>
      </c>
      <c r="J114" s="224">
        <v>7</v>
      </c>
      <c r="K114" s="224">
        <v>8</v>
      </c>
      <c r="L114" s="224">
        <v>9</v>
      </c>
      <c r="M114" s="224" t="s">
        <v>68</v>
      </c>
      <c r="N114" s="224">
        <v>11</v>
      </c>
      <c r="O114" s="224">
        <v>12</v>
      </c>
      <c r="P114" s="224">
        <v>13</v>
      </c>
    </row>
    <row r="115" spans="1:16" ht="51.75" customHeight="1" x14ac:dyDescent="0.25">
      <c r="A115" s="949" t="s">
        <v>136</v>
      </c>
      <c r="B115" s="1284"/>
      <c r="C115" s="1284"/>
      <c r="D115" s="950"/>
      <c r="E115" s="158" t="s">
        <v>153</v>
      </c>
      <c r="F115" s="201" t="s">
        <v>340</v>
      </c>
      <c r="G115" s="149">
        <v>11272</v>
      </c>
      <c r="H115" s="149"/>
      <c r="I115" s="308">
        <f>SUM(I116:I117)</f>
        <v>254300</v>
      </c>
      <c r="J115" s="160">
        <v>2015</v>
      </c>
      <c r="K115" s="308">
        <f t="shared" ref="K115:P115" si="2">SUM(K116:K117)</f>
        <v>254300</v>
      </c>
      <c r="L115" s="308">
        <f t="shared" si="2"/>
        <v>22300</v>
      </c>
      <c r="M115" s="308">
        <f t="shared" si="2"/>
        <v>232000</v>
      </c>
      <c r="N115" s="308">
        <f t="shared" si="2"/>
        <v>232000</v>
      </c>
      <c r="O115" s="159">
        <f t="shared" si="2"/>
        <v>0</v>
      </c>
      <c r="P115" s="159">
        <f t="shared" si="2"/>
        <v>0</v>
      </c>
    </row>
    <row r="116" spans="1:16" ht="27.6" customHeight="1" x14ac:dyDescent="0.25">
      <c r="A116" s="1283" t="s">
        <v>342</v>
      </c>
      <c r="B116" s="1283"/>
      <c r="C116" s="1283"/>
      <c r="D116" s="1283"/>
      <c r="E116" s="250"/>
      <c r="F116" s="150"/>
      <c r="G116" s="150"/>
      <c r="H116" s="225">
        <v>319230</v>
      </c>
      <c r="I116" s="317">
        <f>M116</f>
        <v>221000</v>
      </c>
      <c r="J116" s="161"/>
      <c r="K116" s="317">
        <f>M116</f>
        <v>221000</v>
      </c>
      <c r="L116" s="317"/>
      <c r="M116" s="317">
        <f>SUM(N116:P116)</f>
        <v>221000</v>
      </c>
      <c r="N116" s="317">
        <v>221000</v>
      </c>
      <c r="O116" s="161"/>
      <c r="P116" s="161"/>
    </row>
    <row r="117" spans="1:16" ht="22.15" customHeight="1" x14ac:dyDescent="0.25">
      <c r="A117" s="910" t="s">
        <v>341</v>
      </c>
      <c r="B117" s="924"/>
      <c r="C117" s="924"/>
      <c r="D117" s="911"/>
      <c r="E117" s="250"/>
      <c r="F117" s="150"/>
      <c r="G117" s="150"/>
      <c r="H117" s="225">
        <v>319240</v>
      </c>
      <c r="I117" s="317">
        <v>33300</v>
      </c>
      <c r="J117" s="161"/>
      <c r="K117" s="317">
        <v>33300</v>
      </c>
      <c r="L117" s="317">
        <v>22300</v>
      </c>
      <c r="M117" s="317">
        <v>11000</v>
      </c>
      <c r="N117" s="317">
        <v>11000</v>
      </c>
      <c r="O117" s="161"/>
      <c r="P117" s="161"/>
    </row>
    <row r="118" spans="1:16" ht="22.9" customHeight="1" x14ac:dyDescent="0.25">
      <c r="A118" s="244"/>
      <c r="B118" s="245"/>
      <c r="C118" s="245"/>
      <c r="D118" s="246"/>
      <c r="E118" s="250"/>
      <c r="F118" s="150"/>
      <c r="G118" s="150"/>
      <c r="H118" s="162"/>
      <c r="I118" s="317"/>
      <c r="J118" s="161"/>
      <c r="K118" s="161"/>
      <c r="L118" s="161"/>
      <c r="M118" s="161"/>
      <c r="N118" s="161"/>
      <c r="O118" s="161"/>
      <c r="P118" s="161"/>
    </row>
    <row r="119" spans="1:16" s="21" customFormat="1" ht="24.6" customHeight="1" x14ac:dyDescent="0.25">
      <c r="A119" s="829" t="s">
        <v>69</v>
      </c>
      <c r="B119" s="830"/>
      <c r="C119" s="830"/>
      <c r="D119" s="830"/>
      <c r="E119" s="830"/>
      <c r="F119" s="830"/>
      <c r="G119" s="830"/>
      <c r="H119" s="830"/>
      <c r="I119" s="830"/>
      <c r="J119" s="830"/>
      <c r="K119" s="830"/>
      <c r="L119" s="830"/>
      <c r="M119" s="830"/>
      <c r="N119" s="830"/>
      <c r="O119" s="830"/>
      <c r="P119" s="831"/>
    </row>
    <row r="120" spans="1:16" s="21" customFormat="1" ht="24.6" customHeight="1" x14ac:dyDescent="0.25">
      <c r="A120" s="813" t="s">
        <v>70</v>
      </c>
      <c r="B120" s="814"/>
      <c r="C120" s="814"/>
      <c r="D120" s="814"/>
      <c r="E120" s="814"/>
      <c r="F120" s="814"/>
      <c r="G120" s="814"/>
      <c r="H120" s="814"/>
      <c r="I120" s="814"/>
      <c r="J120" s="814"/>
      <c r="K120" s="814"/>
      <c r="L120" s="814"/>
      <c r="M120" s="814"/>
      <c r="N120" s="814"/>
      <c r="O120" s="814"/>
      <c r="P120" s="815"/>
    </row>
    <row r="121" spans="1:16" s="21" customFormat="1" ht="24.6" customHeight="1" x14ac:dyDescent="0.25">
      <c r="A121" s="813" t="s">
        <v>71</v>
      </c>
      <c r="B121" s="814"/>
      <c r="C121" s="814"/>
      <c r="D121" s="814"/>
      <c r="E121" s="814"/>
      <c r="F121" s="814"/>
      <c r="G121" s="814"/>
      <c r="H121" s="814"/>
      <c r="I121" s="814"/>
      <c r="J121" s="814"/>
      <c r="K121" s="814"/>
      <c r="L121" s="814"/>
      <c r="M121" s="814"/>
      <c r="N121" s="814"/>
      <c r="O121" s="814"/>
      <c r="P121" s="815"/>
    </row>
    <row r="122" spans="1:16" s="21" customFormat="1" ht="24.6" customHeight="1" x14ac:dyDescent="0.25">
      <c r="A122" s="816" t="s">
        <v>72</v>
      </c>
      <c r="B122" s="817"/>
      <c r="C122" s="817"/>
      <c r="D122" s="817"/>
      <c r="E122" s="817"/>
      <c r="F122" s="817"/>
      <c r="G122" s="817"/>
      <c r="H122" s="817"/>
      <c r="I122" s="817"/>
      <c r="J122" s="817"/>
      <c r="K122" s="817"/>
      <c r="L122" s="817"/>
      <c r="M122" s="817"/>
      <c r="N122" s="817"/>
      <c r="O122" s="817"/>
      <c r="P122" s="818"/>
    </row>
    <row r="123" spans="1:16" x14ac:dyDescent="0.25">
      <c r="A123" s="650"/>
      <c r="B123" s="650"/>
      <c r="C123" s="650"/>
      <c r="D123" s="650"/>
      <c r="E123" s="650"/>
      <c r="F123" s="650"/>
      <c r="G123" s="650"/>
      <c r="H123" s="650"/>
      <c r="I123" s="650"/>
      <c r="J123" s="650"/>
      <c r="K123" s="650"/>
      <c r="L123" s="650"/>
      <c r="M123" s="650"/>
      <c r="N123" s="650"/>
      <c r="O123" s="650"/>
      <c r="P123" s="650"/>
    </row>
    <row r="124" spans="1:16" ht="37.5" customHeight="1" x14ac:dyDescent="0.25">
      <c r="A124" s="819" t="s">
        <v>73</v>
      </c>
      <c r="B124" s="819"/>
      <c r="C124" s="819"/>
      <c r="D124" s="819"/>
      <c r="E124" s="819"/>
      <c r="F124" s="819"/>
      <c r="G124" s="819"/>
      <c r="H124" s="819"/>
      <c r="I124" s="819"/>
      <c r="J124" s="819"/>
      <c r="K124" s="819"/>
      <c r="L124" s="819"/>
      <c r="M124" s="819"/>
      <c r="N124" s="819"/>
      <c r="O124" s="819"/>
      <c r="P124" s="819"/>
    </row>
    <row r="125" spans="1:16" ht="38.25" hidden="1" customHeight="1" x14ac:dyDescent="0.25">
      <c r="A125" s="241"/>
      <c r="C125" s="241"/>
      <c r="D125" s="241"/>
      <c r="E125" s="241"/>
      <c r="F125" s="241"/>
      <c r="G125" s="241"/>
      <c r="H125" s="241"/>
      <c r="I125" s="241"/>
      <c r="J125" s="241"/>
      <c r="K125" s="241"/>
      <c r="L125" s="241"/>
      <c r="M125" s="241"/>
      <c r="N125" s="241"/>
      <c r="O125" s="241"/>
      <c r="P125" s="241"/>
    </row>
    <row r="126" spans="1:16" ht="48.75" hidden="1" customHeight="1" x14ac:dyDescent="0.25"/>
  </sheetData>
  <mergeCells count="342">
    <mergeCell ref="A121:P121"/>
    <mergeCell ref="A122:P122"/>
    <mergeCell ref="A124:P124"/>
    <mergeCell ref="A114:D114"/>
    <mergeCell ref="A115:D115"/>
    <mergeCell ref="A116:D116"/>
    <mergeCell ref="A117:D117"/>
    <mergeCell ref="A119:P119"/>
    <mergeCell ref="A120:P120"/>
    <mergeCell ref="A112:D113"/>
    <mergeCell ref="E112:H112"/>
    <mergeCell ref="I112:I113"/>
    <mergeCell ref="J112:J113"/>
    <mergeCell ref="K112:K113"/>
    <mergeCell ref="M112:M113"/>
    <mergeCell ref="A108:D108"/>
    <mergeCell ref="G108:H108"/>
    <mergeCell ref="K108:L108"/>
    <mergeCell ref="M108:N108"/>
    <mergeCell ref="A105:D105"/>
    <mergeCell ref="G105:H105"/>
    <mergeCell ref="K105:L105"/>
    <mergeCell ref="M105:N105"/>
    <mergeCell ref="O105:P105"/>
    <mergeCell ref="O108:P108"/>
    <mergeCell ref="A109:D109"/>
    <mergeCell ref="G109:H109"/>
    <mergeCell ref="K109:L109"/>
    <mergeCell ref="M109:N109"/>
    <mergeCell ref="O109:P109"/>
    <mergeCell ref="A106:D106"/>
    <mergeCell ref="G106:H106"/>
    <mergeCell ref="K106:L106"/>
    <mergeCell ref="M106:N106"/>
    <mergeCell ref="O106:P106"/>
    <mergeCell ref="A107:D107"/>
    <mergeCell ref="G107:H107"/>
    <mergeCell ref="K107:L107"/>
    <mergeCell ref="M107:N107"/>
    <mergeCell ref="O107:P107"/>
    <mergeCell ref="A103:D103"/>
    <mergeCell ref="G103:H103"/>
    <mergeCell ref="K103:L103"/>
    <mergeCell ref="M103:N103"/>
    <mergeCell ref="O103:P103"/>
    <mergeCell ref="A104:D104"/>
    <mergeCell ref="G104:H104"/>
    <mergeCell ref="K104:L104"/>
    <mergeCell ref="M104:N104"/>
    <mergeCell ref="O104:P104"/>
    <mergeCell ref="A101:D101"/>
    <mergeCell ref="G101:H101"/>
    <mergeCell ref="K101:L101"/>
    <mergeCell ref="M101:N101"/>
    <mergeCell ref="O101:P101"/>
    <mergeCell ref="A102:D102"/>
    <mergeCell ref="G102:H102"/>
    <mergeCell ref="K102:L102"/>
    <mergeCell ref="M102:N102"/>
    <mergeCell ref="O102:P102"/>
    <mergeCell ref="A99:D99"/>
    <mergeCell ref="G99:H99"/>
    <mergeCell ref="K99:L99"/>
    <mergeCell ref="M99:N99"/>
    <mergeCell ref="O99:P99"/>
    <mergeCell ref="A100:D100"/>
    <mergeCell ref="G100:H100"/>
    <mergeCell ref="K100:L100"/>
    <mergeCell ref="M100:N100"/>
    <mergeCell ref="O100:P100"/>
    <mergeCell ref="A97:D97"/>
    <mergeCell ref="G97:H97"/>
    <mergeCell ref="K97:L97"/>
    <mergeCell ref="M97:N97"/>
    <mergeCell ref="O97:P97"/>
    <mergeCell ref="A98:D98"/>
    <mergeCell ref="G98:H98"/>
    <mergeCell ref="K98:L98"/>
    <mergeCell ref="M98:N98"/>
    <mergeCell ref="O98:P98"/>
    <mergeCell ref="A95:D95"/>
    <mergeCell ref="G95:H95"/>
    <mergeCell ref="K95:L95"/>
    <mergeCell ref="M95:N95"/>
    <mergeCell ref="O95:P95"/>
    <mergeCell ref="A96:D96"/>
    <mergeCell ref="G96:H96"/>
    <mergeCell ref="K96:L96"/>
    <mergeCell ref="M96:N96"/>
    <mergeCell ref="O96:P96"/>
    <mergeCell ref="A93:D93"/>
    <mergeCell ref="G93:H93"/>
    <mergeCell ref="K93:L93"/>
    <mergeCell ref="M93:N93"/>
    <mergeCell ref="O93:P93"/>
    <mergeCell ref="A94:D94"/>
    <mergeCell ref="G94:H94"/>
    <mergeCell ref="K94:L94"/>
    <mergeCell ref="M94:N94"/>
    <mergeCell ref="O94:P94"/>
    <mergeCell ref="A91:D91"/>
    <mergeCell ref="G91:H91"/>
    <mergeCell ref="K91:L91"/>
    <mergeCell ref="M91:N91"/>
    <mergeCell ref="O91:P91"/>
    <mergeCell ref="A92:D92"/>
    <mergeCell ref="G92:H92"/>
    <mergeCell ref="K92:L92"/>
    <mergeCell ref="M92:N92"/>
    <mergeCell ref="O92:P92"/>
    <mergeCell ref="A89:D89"/>
    <mergeCell ref="G89:H89"/>
    <mergeCell ref="K89:L89"/>
    <mergeCell ref="M89:N89"/>
    <mergeCell ref="O89:P89"/>
    <mergeCell ref="A90:D90"/>
    <mergeCell ref="G90:H90"/>
    <mergeCell ref="K90:L90"/>
    <mergeCell ref="M90:N90"/>
    <mergeCell ref="O90:P90"/>
    <mergeCell ref="A87:D87"/>
    <mergeCell ref="G87:H87"/>
    <mergeCell ref="K87:L87"/>
    <mergeCell ref="M87:N87"/>
    <mergeCell ref="O87:P87"/>
    <mergeCell ref="A88:D88"/>
    <mergeCell ref="G88:H88"/>
    <mergeCell ref="K88:L88"/>
    <mergeCell ref="M88:N88"/>
    <mergeCell ref="O88:P88"/>
    <mergeCell ref="A83:D83"/>
    <mergeCell ref="G83:H83"/>
    <mergeCell ref="K83:L83"/>
    <mergeCell ref="M83:N83"/>
    <mergeCell ref="O83:P83"/>
    <mergeCell ref="A86:D86"/>
    <mergeCell ref="G86:H86"/>
    <mergeCell ref="K86:L86"/>
    <mergeCell ref="M86:N86"/>
    <mergeCell ref="O86:P86"/>
    <mergeCell ref="A84:D84"/>
    <mergeCell ref="G84:H84"/>
    <mergeCell ref="O84:P84"/>
    <mergeCell ref="A85:D85"/>
    <mergeCell ref="G85:H85"/>
    <mergeCell ref="O85:P85"/>
    <mergeCell ref="C74:I74"/>
    <mergeCell ref="C76:I76"/>
    <mergeCell ref="C78:I78"/>
    <mergeCell ref="A80:P80"/>
    <mergeCell ref="A81:D82"/>
    <mergeCell ref="E81:F81"/>
    <mergeCell ref="G81:H81"/>
    <mergeCell ref="K81:L81"/>
    <mergeCell ref="M81:N81"/>
    <mergeCell ref="O81:P81"/>
    <mergeCell ref="G82:H82"/>
    <mergeCell ref="K82:L82"/>
    <mergeCell ref="M82:N82"/>
    <mergeCell ref="O82:P82"/>
    <mergeCell ref="A75:A76"/>
    <mergeCell ref="C75:I75"/>
    <mergeCell ref="A77:A78"/>
    <mergeCell ref="C77:I77"/>
    <mergeCell ref="A69:C69"/>
    <mergeCell ref="D69:P69"/>
    <mergeCell ref="A70:C70"/>
    <mergeCell ref="D70:P70"/>
    <mergeCell ref="A71:P71"/>
    <mergeCell ref="A72:A73"/>
    <mergeCell ref="B72:B73"/>
    <mergeCell ref="C72:I73"/>
    <mergeCell ref="J72:J73"/>
    <mergeCell ref="A65:B65"/>
    <mergeCell ref="C65:N65"/>
    <mergeCell ref="O65:P65"/>
    <mergeCell ref="A67:P67"/>
    <mergeCell ref="A68:C68"/>
    <mergeCell ref="D68:P68"/>
    <mergeCell ref="A63:B63"/>
    <mergeCell ref="C63:N63"/>
    <mergeCell ref="O63:P63"/>
    <mergeCell ref="A64:B64"/>
    <mergeCell ref="C64:N64"/>
    <mergeCell ref="O64:P64"/>
    <mergeCell ref="A58:B58"/>
    <mergeCell ref="A59:B59"/>
    <mergeCell ref="A60:B60"/>
    <mergeCell ref="A61:P61"/>
    <mergeCell ref="A62:B62"/>
    <mergeCell ref="C62:N62"/>
    <mergeCell ref="O62:P62"/>
    <mergeCell ref="A53:B53"/>
    <mergeCell ref="A54:B54"/>
    <mergeCell ref="A55:B55"/>
    <mergeCell ref="A56:B56"/>
    <mergeCell ref="A57:B57"/>
    <mergeCell ref="I57:J57"/>
    <mergeCell ref="A48:B48"/>
    <mergeCell ref="A49:B49"/>
    <mergeCell ref="A50:B50"/>
    <mergeCell ref="I50:J50"/>
    <mergeCell ref="A51:B51"/>
    <mergeCell ref="A52:B52"/>
    <mergeCell ref="A44:P44"/>
    <mergeCell ref="A45:B46"/>
    <mergeCell ref="C45:H45"/>
    <mergeCell ref="I45:J46"/>
    <mergeCell ref="A47:B47"/>
    <mergeCell ref="I47:J47"/>
    <mergeCell ref="A41:C41"/>
    <mergeCell ref="E41:F41"/>
    <mergeCell ref="G41:H41"/>
    <mergeCell ref="A42:C42"/>
    <mergeCell ref="E42:F42"/>
    <mergeCell ref="G42:H42"/>
    <mergeCell ref="A39:C39"/>
    <mergeCell ref="E39:F39"/>
    <mergeCell ref="G39:H39"/>
    <mergeCell ref="A40:C40"/>
    <mergeCell ref="E40:F40"/>
    <mergeCell ref="G40:H40"/>
    <mergeCell ref="A37:C37"/>
    <mergeCell ref="E37:F37"/>
    <mergeCell ref="G37:H37"/>
    <mergeCell ref="A38:C38"/>
    <mergeCell ref="E38:F38"/>
    <mergeCell ref="G38:H38"/>
    <mergeCell ref="A35:C35"/>
    <mergeCell ref="E35:F35"/>
    <mergeCell ref="G35:H35"/>
    <mergeCell ref="A36:C36"/>
    <mergeCell ref="E36:F36"/>
    <mergeCell ref="G36:H36"/>
    <mergeCell ref="A32:P32"/>
    <mergeCell ref="A33:C34"/>
    <mergeCell ref="D33:F33"/>
    <mergeCell ref="G33:J33"/>
    <mergeCell ref="K33:M33"/>
    <mergeCell ref="N33:P33"/>
    <mergeCell ref="E34:F34"/>
    <mergeCell ref="G34:H34"/>
    <mergeCell ref="A29:B29"/>
    <mergeCell ref="G29:H29"/>
    <mergeCell ref="K29:L29"/>
    <mergeCell ref="M29:N29"/>
    <mergeCell ref="O29:P29"/>
    <mergeCell ref="A30:B30"/>
    <mergeCell ref="G30:H30"/>
    <mergeCell ref="K30:L30"/>
    <mergeCell ref="M30:N30"/>
    <mergeCell ref="O30:P30"/>
    <mergeCell ref="A27:B27"/>
    <mergeCell ref="G27:H27"/>
    <mergeCell ref="K27:L27"/>
    <mergeCell ref="M27:N27"/>
    <mergeCell ref="O27:P27"/>
    <mergeCell ref="A28:B28"/>
    <mergeCell ref="G28:H28"/>
    <mergeCell ref="K28:L28"/>
    <mergeCell ref="M28:N28"/>
    <mergeCell ref="O28:P28"/>
    <mergeCell ref="A25:B25"/>
    <mergeCell ref="G25:H25"/>
    <mergeCell ref="K25:L25"/>
    <mergeCell ref="M25:N25"/>
    <mergeCell ref="O25:P25"/>
    <mergeCell ref="A26:B26"/>
    <mergeCell ref="G26:H26"/>
    <mergeCell ref="K26:L26"/>
    <mergeCell ref="M26:N26"/>
    <mergeCell ref="O26:P26"/>
    <mergeCell ref="A23:B23"/>
    <mergeCell ref="G23:H23"/>
    <mergeCell ref="K23:L23"/>
    <mergeCell ref="M23:N23"/>
    <mergeCell ref="O23:P23"/>
    <mergeCell ref="A24:B24"/>
    <mergeCell ref="G24:H24"/>
    <mergeCell ref="K24:L24"/>
    <mergeCell ref="M24:N24"/>
    <mergeCell ref="O24:P24"/>
    <mergeCell ref="A21:B22"/>
    <mergeCell ref="C21:F21"/>
    <mergeCell ref="G21:H21"/>
    <mergeCell ref="K21:L21"/>
    <mergeCell ref="M21:N21"/>
    <mergeCell ref="O21:P21"/>
    <mergeCell ref="G22:H22"/>
    <mergeCell ref="K22:L22"/>
    <mergeCell ref="M22:N22"/>
    <mergeCell ref="O22:P22"/>
    <mergeCell ref="A18:D18"/>
    <mergeCell ref="G18:H18"/>
    <mergeCell ref="K18:L18"/>
    <mergeCell ref="M18:N18"/>
    <mergeCell ref="O18:P18"/>
    <mergeCell ref="A19:D19"/>
    <mergeCell ref="G19:H19"/>
    <mergeCell ref="K19:L19"/>
    <mergeCell ref="M19:N19"/>
    <mergeCell ref="O19:P19"/>
    <mergeCell ref="A15:D15"/>
    <mergeCell ref="G15:H15"/>
    <mergeCell ref="K15:L15"/>
    <mergeCell ref="M15:N15"/>
    <mergeCell ref="O15:P15"/>
    <mergeCell ref="A17:D17"/>
    <mergeCell ref="G17:H17"/>
    <mergeCell ref="K17:L17"/>
    <mergeCell ref="M17:N17"/>
    <mergeCell ref="O17:P17"/>
    <mergeCell ref="A16:D16"/>
    <mergeCell ref="G16:H16"/>
    <mergeCell ref="K16:L16"/>
    <mergeCell ref="M16:N16"/>
    <mergeCell ref="O16:P16"/>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N1:P1"/>
    <mergeCell ref="E2:J2"/>
    <mergeCell ref="D3:L3"/>
    <mergeCell ref="A6:C6"/>
    <mergeCell ref="D6:O6"/>
    <mergeCell ref="A7:C7"/>
    <mergeCell ref="D7:O7"/>
    <mergeCell ref="K13:L13"/>
    <mergeCell ref="M13:N13"/>
    <mergeCell ref="O13:P13"/>
  </mergeCells>
  <pageMargins left="0.25" right="0.25" top="0.75" bottom="0.75" header="0.3" footer="0.3"/>
  <pageSetup paperSize="9" scale="85" fitToHeight="0" orientation="landscape" horizontalDpi="1200" verticalDpi="1200" r:id="rId1"/>
  <rowBreaks count="3" manualBreakCount="3">
    <brk id="43" max="15" man="1"/>
    <brk id="79" max="15" man="1"/>
    <brk id="110" max="1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16</vt:i4>
      </vt:variant>
    </vt:vector>
  </HeadingPairs>
  <TitlesOfParts>
    <vt:vector size="34" baseType="lpstr">
      <vt:lpstr>50.01</vt:lpstr>
      <vt:lpstr>50.02</vt:lpstr>
      <vt:lpstr>50.04</vt:lpstr>
      <vt:lpstr>5008</vt:lpstr>
      <vt:lpstr>5009</vt:lpstr>
      <vt:lpstr>5011</vt:lpstr>
      <vt:lpstr>5014</vt:lpstr>
      <vt:lpstr>58.01</vt:lpstr>
      <vt:lpstr>58.02</vt:lpstr>
      <vt:lpstr>58.03</vt:lpstr>
      <vt:lpstr>58.04</vt:lpstr>
      <vt:lpstr>58.05</vt:lpstr>
      <vt:lpstr>6402</vt:lpstr>
      <vt:lpstr>6403</vt:lpstr>
      <vt:lpstr>64.05</vt:lpstr>
      <vt:lpstr>68.02</vt:lpstr>
      <vt:lpstr>68.04</vt:lpstr>
      <vt:lpstr>68.05</vt:lpstr>
      <vt:lpstr>'50.01'!Print_Area</vt:lpstr>
      <vt:lpstr>'50.02'!Print_Area</vt:lpstr>
      <vt:lpstr>'50.04'!Print_Area</vt:lpstr>
      <vt:lpstr>'5008'!Print_Area</vt:lpstr>
      <vt:lpstr>'5011'!Print_Area</vt:lpstr>
      <vt:lpstr>'5014'!Print_Area</vt:lpstr>
      <vt:lpstr>'58.01'!Print_Area</vt:lpstr>
      <vt:lpstr>'58.02'!Print_Area</vt:lpstr>
      <vt:lpstr>'58.03'!Print_Area</vt:lpstr>
      <vt:lpstr>'58.04'!Print_Area</vt:lpstr>
      <vt:lpstr>'58.05'!Print_Area</vt:lpstr>
      <vt:lpstr>'64.05'!Print_Area</vt:lpstr>
      <vt:lpstr>'6402'!Print_Area</vt:lpstr>
      <vt:lpstr>'68.02'!Print_Area</vt:lpstr>
      <vt:lpstr>'68.04'!Print_Area</vt:lpstr>
      <vt:lpstr>'68.05'!Print_Area</vt:lpstr>
    </vt:vector>
  </TitlesOfParts>
  <Company>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ZIT</dc:creator>
  <cp:lastModifiedBy>Angela</cp:lastModifiedBy>
  <cp:lastPrinted>2017-10-03T12:42:38Z</cp:lastPrinted>
  <dcterms:created xsi:type="dcterms:W3CDTF">2015-08-10T12:51:53Z</dcterms:created>
  <dcterms:modified xsi:type="dcterms:W3CDTF">2018-06-06T05:34:28Z</dcterms:modified>
</cp:coreProperties>
</file>